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80" windowHeight="8775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'прил.3'!$A$1:$E$273</definedName>
  </definedNames>
  <calcPr fullCalcOnLoad="1"/>
</workbook>
</file>

<file path=xl/sharedStrings.xml><?xml version="1.0" encoding="utf-8"?>
<sst xmlns="http://schemas.openxmlformats.org/spreadsheetml/2006/main" count="537" uniqueCount="381">
  <si>
    <t>10 06 5210200 120</t>
  </si>
  <si>
    <t>08 01 4420000 620</t>
  </si>
  <si>
    <t>10 04 5201312 310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</si>
  <si>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</t>
  </si>
  <si>
    <t>04 05 8255041</t>
  </si>
  <si>
    <t>04 05 8255041 810</t>
  </si>
  <si>
    <t>07 07 7950200 620</t>
  </si>
  <si>
    <t>07 07 7950200</t>
  </si>
  <si>
    <t>Муниципальная программа "Дети муниципального района Челно-Вершинский на 2014-2016 годы"</t>
  </si>
  <si>
    <t>05 01 3500500</t>
  </si>
  <si>
    <t>05 01 3500500 610</t>
  </si>
  <si>
    <t>Государственная программа Самарской области "Развитие информационно-телекоммуникационной инфраструктуры Самарской области" на 2014-2015 годы</t>
  </si>
  <si>
    <t>Муниципальная  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в муниципальном районе Челно-Вершинский" на 2011-2014 годы</t>
  </si>
  <si>
    <t>04 05 6090404</t>
  </si>
  <si>
    <t>04 05 6090404 810</t>
  </si>
  <si>
    <t>07 02 6090404</t>
  </si>
  <si>
    <t>07 02 6090404 610</t>
  </si>
  <si>
    <t xml:space="preserve">08 01 6090404 </t>
  </si>
  <si>
    <t>08 01 6090404 620</t>
  </si>
  <si>
    <t>08 01 6090404 610</t>
  </si>
  <si>
    <t>08 04 6090404</t>
  </si>
  <si>
    <t>08 04 6090404 110</t>
  </si>
  <si>
    <r>
      <t>07 02 6090404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620</t>
    </r>
  </si>
  <si>
    <t>08 01 6090404</t>
  </si>
  <si>
    <t>Муниципальная  программа "Повышение безопасности дорожного движения в муниципальном районе Челно-Вершинский Самарской области на период 2014-2016 годы"</t>
  </si>
  <si>
    <t xml:space="preserve">05 02 </t>
  </si>
  <si>
    <t>05 02 6280100</t>
  </si>
  <si>
    <t>05 02 6280100 460</t>
  </si>
  <si>
    <t>10 03 8545020 320</t>
  </si>
  <si>
    <t>10 03 8545020</t>
  </si>
  <si>
    <t>Субсидии на мероприятия подпрограммы "Обеспечение жильем молодых семей"</t>
  </si>
  <si>
    <t>Государственная программа Самарской области "Развитие коммунальной инфраструктуры и совершенствование системы обращения с отходами в Самарской области" на 2014-2020 годы</t>
  </si>
  <si>
    <t>Коммунальное хозяйство</t>
  </si>
  <si>
    <t>Муниципальная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2013-2015 годы</t>
  </si>
  <si>
    <t>Муниципальная  программа "Обеспечение жильем молодых семей" на 2011-2015 годы</t>
  </si>
  <si>
    <t>08 01 5227500</t>
  </si>
  <si>
    <t>04 05 6020001</t>
  </si>
  <si>
    <t>04 05 6020001 810</t>
  </si>
  <si>
    <t>01 13 0920300 810</t>
  </si>
  <si>
    <t>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в Самарской области" на 2014-2020 годы</t>
  </si>
  <si>
    <t>ОЦП "Развитие и укрепление материально-технической базы государственных и муниципальных учреждений, осуществляющих деятельность в сфере культуры на территории Самарской области" на 2011-2018 годы</t>
  </si>
  <si>
    <t>Учреждения культуры и мероприятия в сфере культуры и кинематографии</t>
  </si>
  <si>
    <t>01 11 0700500 870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</si>
  <si>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</si>
  <si>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</si>
  <si>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отдельных категорий граждан, установленных Федеральным законом от 12.01.1995 № 5- ФЗ "О ветеранах" ,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</si>
  <si>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Муниципальная программа  по профилактике безнадзорности и правонарушений несовершеннолетних, защите их прав по муниципальному району Челно-Вершинский Самарской области на 2012-2014 годы</t>
  </si>
  <si>
    <t xml:space="preserve"> Муниципальная  программа "Развитие малого и среднего предпринимательства в муниципальном районе Челно-Вершинский Самарской области на 2013-2015 годы"</t>
  </si>
  <si>
    <t>04 12 7950300</t>
  </si>
  <si>
    <t>10 06 5210700 850</t>
  </si>
  <si>
    <t>07 02 7950700 460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</si>
  <si>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</si>
  <si>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04 09 6220400</t>
  </si>
  <si>
    <t>04 09 6220400 610</t>
  </si>
  <si>
    <t>07 09 7950700</t>
  </si>
  <si>
    <t>07 09 7950700 620</t>
  </si>
  <si>
    <t>10 03 6300500 310</t>
  </si>
  <si>
    <t>03 14 7951000</t>
  </si>
  <si>
    <t>03 14 7951100</t>
  </si>
  <si>
    <t>03 14 7951200</t>
  </si>
  <si>
    <t>01 13 0920300 610</t>
  </si>
  <si>
    <t xml:space="preserve">Субсидии бюджетным учреждениям   </t>
  </si>
  <si>
    <t>01 13 0930000 610</t>
  </si>
  <si>
    <t>01 02 0020300 120</t>
  </si>
  <si>
    <t>Расходы на выплаты персоналу государственных (муниципальных) органов</t>
  </si>
  <si>
    <t>01 06 0020400 120</t>
  </si>
  <si>
    <t>01 04 0020400 120</t>
  </si>
  <si>
    <t>01 03 0020400 120</t>
  </si>
  <si>
    <t>01 03 0020400 240</t>
  </si>
  <si>
    <t>Иные закупки товаров, работ и услуг для обеспечения государственных (муниципальных) нужд</t>
  </si>
  <si>
    <t>01 03 0020400 850</t>
  </si>
  <si>
    <t>Уплата налогов, сборов и иных платежей</t>
  </si>
  <si>
    <t>01 04 0020400 240</t>
  </si>
  <si>
    <t>01 04 0020400 850</t>
  </si>
  <si>
    <t>01 06 0020400 240</t>
  </si>
  <si>
    <t>01 13 0900200 240</t>
  </si>
  <si>
    <t>01 13 0920300 240</t>
  </si>
  <si>
    <t>01 13 5210100 240</t>
  </si>
  <si>
    <t>03 09 2180100 240</t>
  </si>
  <si>
    <t>Расходы на выплаты персоналу казенных учреждений</t>
  </si>
  <si>
    <t>Связь и информатика</t>
  </si>
  <si>
    <t>04 10</t>
  </si>
  <si>
    <t>04 10 6060017</t>
  </si>
  <si>
    <t>04 10 6060017 610</t>
  </si>
  <si>
    <t>04 10 6060017 620</t>
  </si>
  <si>
    <t>03 14 5210400 120</t>
  </si>
  <si>
    <t>03 14 7951000 240</t>
  </si>
  <si>
    <t>03 14 7951100 240</t>
  </si>
  <si>
    <t xml:space="preserve">10 04 6330200 </t>
  </si>
  <si>
    <t>10 04 8035082</t>
  </si>
  <si>
    <t>08 01 8115147</t>
  </si>
  <si>
    <t>08 01 8115147 620</t>
  </si>
  <si>
    <t>Иные межбюджетные трансферты на государственную поддержку муниципальных учреждений культуры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</si>
  <si>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</si>
  <si>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03 14 7951200 240</t>
  </si>
  <si>
    <t>04 05  5211000 120</t>
  </si>
  <si>
    <t>04 05 5211000 240</t>
  </si>
  <si>
    <t>04 05 5211000 850</t>
  </si>
  <si>
    <t>04 09 7950100 240</t>
  </si>
  <si>
    <t>04 12 7950300 240</t>
  </si>
  <si>
    <t>06 05 7950900 240</t>
  </si>
  <si>
    <t xml:space="preserve">14 02 5170000 </t>
  </si>
  <si>
    <t>Государственная программа Самарской области «Устойчивое развитие сельских территорий Самарской области на 2014 – 2017 годы и на период до 2020 года»</t>
  </si>
  <si>
    <t>10 03 6120000</t>
  </si>
  <si>
    <t>10 03 6120000 320</t>
  </si>
  <si>
    <t>Социальные выплаты гражданам, кроме публичных нормативных социальных выплат</t>
  </si>
  <si>
    <t>10 06 5210800 120</t>
  </si>
  <si>
    <t>10 06 5210800 240</t>
  </si>
  <si>
    <t>Мероприятия в области спорта, физической культуры, туризма</t>
  </si>
  <si>
    <t>11 01 5129700 240</t>
  </si>
  <si>
    <t>11 01 5129700 110</t>
  </si>
  <si>
    <t>11 01 5129700 850</t>
  </si>
  <si>
    <t xml:space="preserve">Субсидии автономным учреждениям   </t>
  </si>
  <si>
    <t>Субсидии бюджетным учреждениям</t>
  </si>
  <si>
    <t>07 02 4230000 610</t>
  </si>
  <si>
    <t>07 07 4310100 620</t>
  </si>
  <si>
    <t>Субсидии автономным учреждениям</t>
  </si>
  <si>
    <t>08 01 4400000 620</t>
  </si>
  <si>
    <t>08 01 4410000 610</t>
  </si>
  <si>
    <t>08 04 4520000 110</t>
  </si>
  <si>
    <t>08 04 4520000 240</t>
  </si>
  <si>
    <t>Публичные нормативные социальные выплаты гражданам</t>
  </si>
  <si>
    <t>10 06 5210200 610</t>
  </si>
  <si>
    <t>10 06 5210200 240</t>
  </si>
  <si>
    <t>10 06 5210200 850</t>
  </si>
  <si>
    <t>07 07 6210004</t>
  </si>
  <si>
    <t>07 07 6210004 620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</si>
  <si>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</si>
  <si>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04 05 8255055</t>
  </si>
  <si>
    <t>04 05 8255055 810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</si>
  <si>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</t>
  </si>
  <si>
    <t>10 06 7950200 240</t>
  </si>
  <si>
    <t>01 06 0020400 850</t>
  </si>
  <si>
    <t>07 02 4210000 620</t>
  </si>
  <si>
    <t>Дотации из фонда финансовой помощи бюджетам поселений</t>
  </si>
  <si>
    <t>07 09 4350000 620</t>
  </si>
  <si>
    <t>10 03 7950400 320</t>
  </si>
  <si>
    <t>10 06 5140000 240</t>
  </si>
  <si>
    <t>10 06 5210700 610</t>
  </si>
  <si>
    <t>10 06 5210700 120</t>
  </si>
  <si>
    <t>10 06 5210700 240</t>
  </si>
  <si>
    <t>14 01 5160000 510</t>
  </si>
  <si>
    <t>14 01 5170000 510</t>
  </si>
  <si>
    <t>Дотации поселениям за счет субвенций из областного бюджета</t>
  </si>
  <si>
    <t>10 03 7951300</t>
  </si>
  <si>
    <t>10 03 7951300 320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</si>
  <si>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</si>
  <si>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Обеспечение деятельности учреждений по защите населения и территории от чрезвычайных ситуаций</t>
  </si>
  <si>
    <t>03 09 2470300</t>
  </si>
  <si>
    <t>03 09 2470300 110</t>
  </si>
  <si>
    <t>03 09 2470300 240</t>
  </si>
  <si>
    <t>03 09 2470300 850</t>
  </si>
  <si>
    <t>10 06 5140100</t>
  </si>
  <si>
    <t>10 06 5140100 630</t>
  </si>
  <si>
    <t>Дорожное хозяйство (дорожные фонды)</t>
  </si>
  <si>
    <t>04 09</t>
  </si>
  <si>
    <t>Жилищное хозяйство</t>
  </si>
  <si>
    <t>05 01</t>
  </si>
  <si>
    <t>10 06 5140000</t>
  </si>
  <si>
    <t>Реализация государственных функций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</si>
  <si>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</si>
  <si>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Оценка недвижимости, признание прав и регулирование отношений по государственной собственности</t>
  </si>
  <si>
    <t>03 14 5210400 240</t>
  </si>
  <si>
    <t>10 03 7950400</t>
  </si>
  <si>
    <t>04 09 7950100</t>
  </si>
  <si>
    <t>10 06 7950200</t>
  </si>
  <si>
    <t>Пенсионное обеспечение</t>
  </si>
  <si>
    <t>Физическая культура</t>
  </si>
  <si>
    <t>Выплаты приемной семье на содержание подопечных детей</t>
  </si>
  <si>
    <t xml:space="preserve">10 04 5201311 </t>
  </si>
  <si>
    <t>Оплата труда приемного родителя</t>
  </si>
  <si>
    <t>10 04 5201312</t>
  </si>
  <si>
    <t>Выплаты семьям опекунов на содержание подопечных детей</t>
  </si>
  <si>
    <t>10 04 5201320</t>
  </si>
  <si>
    <t xml:space="preserve">10 06 5210200 </t>
  </si>
  <si>
    <t>10 01 4910100 360</t>
  </si>
  <si>
    <t>Иные выплаты населению</t>
  </si>
  <si>
    <t>10 03 5053300 360</t>
  </si>
  <si>
    <t xml:space="preserve">07 02 6240100 </t>
  </si>
  <si>
    <t>07 02 6240100 460</t>
  </si>
  <si>
    <t>Подпрограмма "Строительство объектов образования на территории Самарской области" до 2016 года</t>
  </si>
  <si>
    <t>Субсидии на проведение капитального ремонта здания образовательного учреждения</t>
  </si>
  <si>
    <t>Государственная программа Самарской области "Развитие жилищного строительства в Самарской области до 2020 года"</t>
  </si>
  <si>
    <t>10 03 6330300</t>
  </si>
  <si>
    <t>10 03 6330300 320</t>
  </si>
  <si>
    <t xml:space="preserve">07 09 6090404 </t>
  </si>
  <si>
    <t>07 09 6090404 620</t>
  </si>
  <si>
    <t>в том числе средства вышестоящих бюджетов</t>
  </si>
  <si>
    <t>Подпрограмма "Модернизация и развитие автомобильных дорог общего пользования местного значения в Самарской области"  Государственной программы Самарской области "Развитие транспортной системы Самарской области (2014-2025 годы)"</t>
  </si>
  <si>
    <t>Субсидии некоммерческим организациям (за исключением государственных (муниципальных) учреждений)</t>
  </si>
  <si>
    <t>Дотации</t>
  </si>
  <si>
    <t xml:space="preserve">01 06 </t>
  </si>
  <si>
    <t>Обеспечение жильем отдельных категорий граждан, установленных Федеральными законами от 12.01.1995 № 5- ФЗ "О ветеранах" и от 24.11.1995 № 181 - ФЗ "О социальной защите инвалидов в Российской Федерации"</t>
  </si>
  <si>
    <t>13 00</t>
  </si>
  <si>
    <t xml:space="preserve">13 01 </t>
  </si>
  <si>
    <t>Процентные платежи по муниципальному долгу</t>
  </si>
  <si>
    <t>13 01 0650300</t>
  </si>
  <si>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</si>
  <si>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</si>
  <si>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</si>
  <si>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</si>
  <si>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04 12 5207600</t>
  </si>
  <si>
    <t>04 12 5207600 240</t>
  </si>
  <si>
    <t>Субсидии по формированию земельных участков, предоставляемых бесплатно в собственность граждан, имеющим трех и более детей</t>
  </si>
  <si>
    <t>07 09 7951500</t>
  </si>
  <si>
    <t>07 09 7951500 620</t>
  </si>
  <si>
    <t>Муниципальная программа "Создание условий для беспрепятственного доступа маломобильных граждан к действующим объектам социальной, транспортной и инженерной инфраструктур, информации и связи в муниципальном районе Челно-Вершинский на 2012-2014 годы"</t>
  </si>
  <si>
    <t>Администрация муниципального района Челно-Вершинский</t>
  </si>
  <si>
    <t>01 02</t>
  </si>
  <si>
    <t>Глава муниципального образования</t>
  </si>
  <si>
    <t>01 02 0020300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</si>
  <si>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</si>
  <si>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</si>
  <si>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</si>
  <si>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Подпрограмма "Реализация стратегии государственной молодежной политики в Самарской области" до 2016 года в рамках Государственной программы СО "Развитие образования и повышение эффективности реализации реализации молодежной политики в Самарской области" на 2014-2020 годы </t>
  </si>
  <si>
    <t>01 03 0020400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</si>
  <si>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</si>
  <si>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</si>
  <si>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07 09 6247700</t>
  </si>
  <si>
    <t>07 09 6247700 620</t>
  </si>
  <si>
    <t xml:space="preserve">10 04 6330200 460 </t>
  </si>
  <si>
    <t>01 04 0020400</t>
  </si>
  <si>
    <t>Резервные фонды</t>
  </si>
  <si>
    <t>01 11</t>
  </si>
  <si>
    <t xml:space="preserve"> </t>
  </si>
  <si>
    <t>Резервные фонды местных администраций</t>
  </si>
  <si>
    <t>01 11 0700500</t>
  </si>
  <si>
    <t>Другие общегосударственные вопросы</t>
  </si>
  <si>
    <t>01 13</t>
  </si>
  <si>
    <t>14 02</t>
  </si>
  <si>
    <t>14 02 5170000 510</t>
  </si>
  <si>
    <t>Иные дотации</t>
  </si>
  <si>
    <t>Выполнение других обязательств государства</t>
  </si>
  <si>
    <t>01 13 0920300</t>
  </si>
  <si>
    <t>Другие вопросы в области охраны окружающей среды</t>
  </si>
  <si>
    <t>06 05</t>
  </si>
  <si>
    <t>06 05 7950900</t>
  </si>
  <si>
    <t>01 13 5210100</t>
  </si>
  <si>
    <t>14 01 6090405</t>
  </si>
  <si>
    <t>14 01 6090405 510</t>
  </si>
  <si>
    <t>04 09 7950100 610</t>
  </si>
  <si>
    <t>08 01 7950500</t>
  </si>
  <si>
    <t>08 01 7950500 610</t>
  </si>
  <si>
    <t>Муниципальная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</si>
  <si>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07 02 7950700</t>
  </si>
  <si>
    <t>11 01 7950600 610</t>
  </si>
  <si>
    <t>11 01 7950600</t>
  </si>
  <si>
    <t>Муниципальная программа "Развитие физической культуры и спорта в муниципальном районе Челно-Вершинский на 2013-2017 годы"</t>
  </si>
  <si>
    <t>Прочие мероприятия по жилищному хозяйству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</si>
  <si>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</si>
  <si>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</si>
  <si>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01 13 0900200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</si>
  <si>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</si>
  <si>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03 09 2180100 </t>
  </si>
  <si>
    <t>10 03 6300500</t>
  </si>
  <si>
    <t>Подпрограмма "Улучшение условий проживания ветеранов ВОВ 1941-1945 годов, вдов инвалидов и участников ВОВ 1941-1945 годов,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войны" на 2014-2016 годы</t>
  </si>
  <si>
    <t>Другие вопросы в области национальной безопасности и правоохранительной деятельности</t>
  </si>
  <si>
    <t>03 14</t>
  </si>
  <si>
    <t>Учреждения по обеспечению хозяйственного обслуживания</t>
  </si>
  <si>
    <t>Сельское хозяйство и рыболовство</t>
  </si>
  <si>
    <t xml:space="preserve">04 12 </t>
  </si>
  <si>
    <t>Другие вопросы в области национальной экономики</t>
  </si>
  <si>
    <t>04  05</t>
  </si>
  <si>
    <t>04 05 5211000</t>
  </si>
  <si>
    <t>Экологический контроль</t>
  </si>
  <si>
    <t>06 01</t>
  </si>
  <si>
    <t>08 01 5227500 610</t>
  </si>
  <si>
    <t>Муниципальная программа "Реконструкция и капитальный ремонт образовательных учреждений муниципального района Челно-Вершинский на 2013-2017 годы"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</si>
  <si>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2014-2016 годы"</t>
  </si>
  <si>
    <t>10 00</t>
  </si>
  <si>
    <t>10 01</t>
  </si>
  <si>
    <t>Доплаты к пенсиям государственных служащих субъектов Российской Федерации и муниципальных служащих</t>
  </si>
  <si>
    <t>10 01 4910100</t>
  </si>
  <si>
    <t>Другие вопросы в области социальной политики</t>
  </si>
  <si>
    <t>10 06</t>
  </si>
  <si>
    <t>Исполнение отдельных государственных полномочий Самарской области в сфере охраны труда</t>
  </si>
  <si>
    <t>10 06 5210800</t>
  </si>
  <si>
    <t>11 01</t>
  </si>
  <si>
    <t>11 01 5129700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</si>
  <si>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</si>
  <si>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</si>
  <si>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</si>
  <si>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Учреждения по внешкольной работе с детьми</t>
  </si>
  <si>
    <t>07 02 4230000</t>
  </si>
  <si>
    <t>Молодежная политика и оздоровление детей</t>
  </si>
  <si>
    <t>07 07</t>
  </si>
  <si>
    <t>Проведение мероприятий для детей и молодежи</t>
  </si>
  <si>
    <t>07 07 4310100</t>
  </si>
  <si>
    <t>14 01 5170000</t>
  </si>
  <si>
    <t>03 14 5210400</t>
  </si>
  <si>
    <t>Осуществление органами местного самоуправления государственных полномочий по организации деятельности административных комиссий</t>
  </si>
  <si>
    <t>Культура</t>
  </si>
  <si>
    <t>08 01</t>
  </si>
  <si>
    <t>08 01 4400000</t>
  </si>
  <si>
    <t>Музеи и постоянные выставки</t>
  </si>
  <si>
    <t>08 01 4410000</t>
  </si>
  <si>
    <t>Библиотеки</t>
  </si>
  <si>
    <t>08 01 4420000</t>
  </si>
  <si>
    <t>Другие вопросы в области культуры, кинематографии</t>
  </si>
  <si>
    <t>08 04</t>
  </si>
  <si>
    <t>04 08 3170000 810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</si>
  <si>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</si>
  <si>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08 04 4520000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</si>
  <si>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</si>
  <si>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</si>
  <si>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</si>
  <si>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Содержание ребенка в  семье опекуна и приемной семье, а также оплата труда приемного родителя</t>
  </si>
  <si>
    <t>10 04  5201300</t>
  </si>
  <si>
    <t>10 06 5210200</t>
  </si>
  <si>
    <t>04 05 8255043</t>
  </si>
  <si>
    <t>04 05 8255043 810</t>
  </si>
  <si>
    <t>Субсидии на 1 литр реализованного молока</t>
  </si>
  <si>
    <t>Управление финансами администрации муниципального района Челно-Вершинский</t>
  </si>
  <si>
    <t>06 01 6180000</t>
  </si>
  <si>
    <t>06 01 6180000 120</t>
  </si>
  <si>
    <t>06 01 6180000 240</t>
  </si>
  <si>
    <t>Осуществление отдельных государственных полномочий Самарской области в сфере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</si>
  <si>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</si>
  <si>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</si>
  <si>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01 13 5210100 120</t>
  </si>
  <si>
    <t>01 06 0020400</t>
  </si>
  <si>
    <t>ОБРАЗОВАНИЕ</t>
  </si>
  <si>
    <t>07 00</t>
  </si>
  <si>
    <t>10 03 8055134</t>
  </si>
  <si>
    <t>10 03 8055134 310</t>
  </si>
  <si>
    <t>10 03 8055135</t>
  </si>
  <si>
    <t>10 03 8055135 310</t>
  </si>
  <si>
    <t>10 04 8035082 460</t>
  </si>
  <si>
    <t>Школы-детские сады, школы начальные, неполные средние и средние</t>
  </si>
  <si>
    <t>07 02 4210000</t>
  </si>
  <si>
    <t>Другие вопросы в области образования</t>
  </si>
  <si>
    <t>07 09</t>
  </si>
  <si>
    <t>Учреждения, обеспечивающие предоставление услуг в сфере образования</t>
  </si>
  <si>
    <t>07 09 4350000</t>
  </si>
  <si>
    <t>СОЦИАЛЬНАЯ ПОЛИТИКА</t>
  </si>
  <si>
    <t>Социальное обеспечение населения</t>
  </si>
  <si>
    <t>10 03</t>
  </si>
  <si>
    <t>Мероприятия в области социальной политики</t>
  </si>
  <si>
    <t>10 03 5053300</t>
  </si>
  <si>
    <t>Социальная поддержка населения по осуществлению деятельности по опеке и попечительству в отношении совершеннолетних граждан, нуждающихся в установлении над ними опеки и попечительства</t>
  </si>
  <si>
    <t>10 06 5210700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</si>
  <si>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</si>
  <si>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</si>
  <si>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</si>
  <si>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</si>
  <si>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Выравнивание бюджетной обеспеченности</t>
  </si>
  <si>
    <t>14 01 5160000</t>
  </si>
  <si>
    <t>Исполнение отдельных государственных полномочий Самарской области по поддержке сельскохозяйственного производства</t>
  </si>
  <si>
    <t>Исполнение отдельных государственных полномочий Самарской области в сфере архивного дела</t>
  </si>
  <si>
    <t xml:space="preserve"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 </t>
  </si>
  <si>
    <t>Итого расходов</t>
  </si>
  <si>
    <t>01 13 0930000</t>
  </si>
  <si>
    <t>01 13 0920300 620</t>
  </si>
  <si>
    <t>04 08</t>
  </si>
  <si>
    <t>Транспорт</t>
  </si>
  <si>
    <t>Другие виды транспорта</t>
  </si>
  <si>
    <t>04 08 3170000</t>
  </si>
  <si>
    <t>13 01 0650300 730</t>
  </si>
  <si>
    <t>Обслуживание муниципального долга</t>
  </si>
  <si>
    <t>05 01 7951400</t>
  </si>
  <si>
    <t>05 01 7951400 240</t>
  </si>
  <si>
    <t>Муниципальная программа капитального ремонта общего имущества в многоквартирных домах, расположенных на территории муниципального района Челно-Вершинский Самарской области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</si>
  <si>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</si>
  <si>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10 03 6330701</t>
  </si>
  <si>
    <t>10 03 6330701 120</t>
  </si>
  <si>
    <t>Субвенции местным бюджетам на исполнение переданных полномочий по обеспечению жилыми помещениями отдельных категорий граждан</t>
  </si>
  <si>
    <t>10 03 6330702</t>
  </si>
  <si>
    <t>10 03 6330702 310</t>
  </si>
  <si>
    <t>Субвенции местным бюджетам на обеспечение жильем граждан, проработавшим в тылу в период Великой Отечественной войны</t>
  </si>
  <si>
    <t>10 04  8035260</t>
  </si>
  <si>
    <t>10 04  8035260 310</t>
  </si>
  <si>
    <t>Субвенции на исполнение государственных полномочий по назначению и выплате единовременного пособия при передаче ребенка на воспитание в семью, за исключением назначения и выплаты единовременного пособия при передаче ребенка на усыновление (удочерение)</t>
  </si>
  <si>
    <t>Подпрограмма "Обеспечение жилыми помещениями детей- сирот и детей, оставшихся без попечения родителей, лиц из числа детей-сирот и детей, оставшихся без попечения родителей"</t>
  </si>
  <si>
    <t>10 04 5201320 310</t>
  </si>
  <si>
    <t>10 04 5201311 310</t>
  </si>
  <si>
    <t>07 07 6240400</t>
  </si>
  <si>
    <t>07 07 6240400 620</t>
  </si>
  <si>
    <t>тыс.рублей</t>
  </si>
  <si>
    <t>План</t>
  </si>
  <si>
    <t>Факт</t>
  </si>
  <si>
    <t>Доля расходов местного бюджета, осуществляемых в рамках программ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</si>
</sst>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0.000"/>
    <numFmt numFmtId="171" formatCode="0.00000"/>
    <numFmt numFmtId="172" formatCode="dd/mm/yy;@"/>
    <numFmt numFmtId="173" formatCode="dd/mm/yy\ \-\ dd/mm/yy"/>
    <numFmt numFmtId="174" formatCode="0000"/>
    <numFmt numFmtId="175" formatCode="00\.00\.00"/>
    <numFmt numFmtId="176" formatCode="#,##0.00;[Red]\-#,##0.00;0.00"/>
    <numFmt numFmtId="177" formatCode="#,##0.000"/>
    <numFmt numFmtId="178" formatCode="#,##0.000000"/>
    <numFmt numFmtId="179" formatCode="0000000"/>
    <numFmt numFmtId="180" formatCode="0.0000"/>
    <numFmt numFmtId="181" formatCode="#,##0;[Red]\-#,##0;0"/>
    <numFmt numFmtId="182" formatCode="#,##0.0000"/>
    <numFmt numFmtId="183" formatCode="#,##0.000;[Red]\-#,##0.000;0.000"/>
    <numFmt numFmtId="184" formatCode="#,##0.0000;[Red]\-#,##0.0000;0.0000"/>
    <numFmt numFmtId="185" formatCode="0E+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4" fillId="0" borderId="0" xfId="55">
      <alignment/>
      <protection/>
    </xf>
    <xf numFmtId="0" fontId="14" fillId="0" borderId="0" xfId="55" applyAlignment="1">
      <alignment/>
      <protection/>
    </xf>
    <xf numFmtId="0" fontId="14" fillId="0" borderId="0" xfId="55" applyFont="1" applyAlignment="1">
      <alignment/>
      <protection/>
    </xf>
    <xf numFmtId="0" fontId="22" fillId="0" borderId="0" xfId="55" applyFont="1" applyAlignment="1">
      <alignment horizont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17" borderId="11" xfId="55" applyFont="1" applyFill="1" applyBorder="1" applyAlignment="1">
      <alignment horizontal="center" vertical="center" wrapText="1"/>
      <protection/>
    </xf>
    <xf numFmtId="0" fontId="23" fillId="17" borderId="11" xfId="54" applyFont="1" applyFill="1" applyBorder="1" applyAlignment="1">
      <alignment horizontal="center" vertical="center" wrapText="1"/>
      <protection/>
    </xf>
    <xf numFmtId="172" fontId="26" fillId="17" borderId="10" xfId="55" applyNumberFormat="1" applyFont="1" applyFill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top" wrapText="1"/>
      <protection/>
    </xf>
    <xf numFmtId="0" fontId="28" fillId="0" borderId="10" xfId="55" applyFont="1" applyBorder="1" applyAlignment="1">
      <alignment horizontal="center" vertical="top" wrapText="1"/>
      <protection/>
    </xf>
    <xf numFmtId="3" fontId="27" fillId="0" borderId="10" xfId="56" applyNumberFormat="1" applyFont="1" applyFill="1" applyBorder="1" applyAlignment="1" applyProtection="1">
      <alignment vertical="top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55" applyFont="1" applyBorder="1" applyAlignment="1">
      <alignment horizontal="left" vertical="top" wrapText="1"/>
      <protection/>
    </xf>
    <xf numFmtId="3" fontId="23" fillId="0" borderId="10" xfId="55" applyNumberFormat="1" applyFont="1" applyFill="1" applyBorder="1" applyAlignment="1">
      <alignment horizontal="right" vertical="top" wrapText="1"/>
      <protection/>
    </xf>
    <xf numFmtId="49" fontId="29" fillId="0" borderId="10" xfId="0" applyNumberFormat="1" applyFont="1" applyBorder="1" applyAlignment="1">
      <alignment horizontal="left" vertical="top" wrapText="1"/>
    </xf>
    <xf numFmtId="49" fontId="29" fillId="0" borderId="10" xfId="54" applyNumberFormat="1" applyFont="1" applyFill="1" applyBorder="1" applyAlignment="1">
      <alignment horizontal="left" vertical="top"/>
      <protection/>
    </xf>
    <xf numFmtId="3" fontId="29" fillId="0" borderId="10" xfId="55" applyNumberFormat="1" applyFont="1" applyFill="1" applyBorder="1" applyAlignment="1">
      <alignment horizontal="right" vertical="top" wrapText="1"/>
      <protection/>
    </xf>
    <xf numFmtId="3" fontId="23" fillId="0" borderId="10" xfId="55" applyNumberFormat="1" applyFont="1" applyBorder="1" applyAlignment="1">
      <alignment horizontal="right" vertical="top" wrapText="1"/>
      <protection/>
    </xf>
    <xf numFmtId="3" fontId="29" fillId="0" borderId="10" xfId="55" applyNumberFormat="1" applyFont="1" applyBorder="1" applyAlignment="1">
      <alignment horizontal="right" vertical="top" wrapText="1"/>
      <protection/>
    </xf>
    <xf numFmtId="3" fontId="1" fillId="0" borderId="10" xfId="55" applyNumberFormat="1" applyFont="1" applyFill="1" applyBorder="1" applyAlignment="1">
      <alignment horizontal="right" vertical="top" wrapText="1"/>
      <protection/>
    </xf>
    <xf numFmtId="3" fontId="23" fillId="0" borderId="10" xfId="55" applyNumberFormat="1" applyFont="1" applyBorder="1" applyAlignment="1">
      <alignment vertical="top" wrapText="1"/>
      <protection/>
    </xf>
    <xf numFmtId="0" fontId="29" fillId="0" borderId="10" xfId="55" applyFont="1" applyBorder="1" applyAlignment="1">
      <alignment horizontal="left" vertical="top" wrapText="1"/>
      <protection/>
    </xf>
    <xf numFmtId="3" fontId="29" fillId="0" borderId="10" xfId="55" applyNumberFormat="1" applyFont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horizontal="right" vertical="top" wrapText="1"/>
      <protection/>
    </xf>
    <xf numFmtId="49" fontId="29" fillId="0" borderId="10" xfId="0" applyNumberFormat="1" applyFont="1" applyFill="1" applyBorder="1" applyAlignment="1">
      <alignment horizontal="left" vertical="top" wrapText="1"/>
    </xf>
    <xf numFmtId="0" fontId="29" fillId="0" borderId="10" xfId="55" applyFont="1" applyFill="1" applyBorder="1" applyAlignment="1">
      <alignment horizontal="left" vertical="top" wrapText="1"/>
      <protection/>
    </xf>
    <xf numFmtId="49" fontId="29" fillId="0" borderId="12" xfId="0" applyNumberFormat="1" applyFont="1" applyFill="1" applyBorder="1" applyAlignment="1">
      <alignment horizontal="left" vertical="top" wrapText="1"/>
    </xf>
    <xf numFmtId="0" fontId="29" fillId="0" borderId="10" xfId="55" applyFont="1" applyFill="1" applyBorder="1" applyAlignment="1">
      <alignment horizontal="center" vertical="top" wrapText="1"/>
      <protection/>
    </xf>
    <xf numFmtId="0" fontId="23" fillId="0" borderId="10" xfId="55" applyFont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left" vertical="top"/>
      <protection/>
    </xf>
    <xf numFmtId="3" fontId="30" fillId="0" borderId="10" xfId="55" applyNumberFormat="1" applyFont="1" applyFill="1" applyBorder="1" applyAlignment="1">
      <alignment horizontal="right" vertical="top" wrapText="1"/>
      <protection/>
    </xf>
    <xf numFmtId="0" fontId="31" fillId="0" borderId="10" xfId="55" applyFont="1" applyFill="1" applyBorder="1" applyAlignment="1">
      <alignment horizontal="left" vertical="top" wrapText="1"/>
      <protection/>
    </xf>
    <xf numFmtId="0" fontId="29" fillId="0" borderId="10" xfId="55" applyFont="1" applyBorder="1" applyAlignment="1">
      <alignment vertical="top" wrapText="1"/>
      <protection/>
    </xf>
    <xf numFmtId="3" fontId="32" fillId="0" borderId="10" xfId="55" applyNumberFormat="1" applyFont="1" applyFill="1" applyBorder="1" applyAlignment="1">
      <alignment horizontal="right" vertical="top" wrapText="1"/>
      <protection/>
    </xf>
    <xf numFmtId="3" fontId="33" fillId="0" borderId="10" xfId="55" applyNumberFormat="1" applyFont="1" applyFill="1" applyBorder="1" applyAlignment="1">
      <alignment horizontal="right" vertical="top" wrapText="1"/>
      <protection/>
    </xf>
    <xf numFmtId="3" fontId="34" fillId="0" borderId="10" xfId="55" applyNumberFormat="1" applyFont="1" applyFill="1" applyBorder="1" applyAlignment="1">
      <alignment horizontal="right" vertical="top" wrapText="1"/>
      <protection/>
    </xf>
    <xf numFmtId="49" fontId="23" fillId="0" borderId="10" xfId="54" applyNumberFormat="1" applyFont="1" applyFill="1" applyBorder="1" applyAlignment="1" applyProtection="1">
      <alignment horizontal="left" vertical="justify" wrapText="1"/>
      <protection/>
    </xf>
    <xf numFmtId="3" fontId="10" fillId="0" borderId="10" xfId="56" applyNumberFormat="1" applyFont="1" applyFill="1" applyBorder="1" applyAlignment="1" applyProtection="1">
      <alignment vertical="top" wrapText="1"/>
      <protection/>
    </xf>
    <xf numFmtId="49" fontId="29" fillId="0" borderId="10" xfId="54" applyNumberFormat="1" applyFont="1" applyFill="1" applyBorder="1" applyAlignment="1" applyProtection="1">
      <alignment horizontal="left" vertical="justify" wrapText="1"/>
      <protection/>
    </xf>
    <xf numFmtId="3" fontId="1" fillId="0" borderId="10" xfId="54" applyNumberFormat="1" applyFont="1" applyFill="1" applyBorder="1" applyAlignment="1">
      <alignment vertical="top"/>
      <protection/>
    </xf>
    <xf numFmtId="3" fontId="29" fillId="0" borderId="10" xfId="54" applyNumberFormat="1" applyFont="1" applyFill="1" applyBorder="1" applyAlignment="1">
      <alignment vertical="top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3" fontId="23" fillId="0" borderId="10" xfId="54" applyNumberFormat="1" applyFont="1" applyFill="1" applyBorder="1" applyAlignment="1">
      <alignment vertical="top"/>
      <protection/>
    </xf>
    <xf numFmtId="3" fontId="29" fillId="0" borderId="10" xfId="55" applyNumberFormat="1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justify" wrapText="1"/>
      <protection/>
    </xf>
    <xf numFmtId="3" fontId="23" fillId="0" borderId="10" xfId="55" applyNumberFormat="1" applyFont="1" applyFill="1" applyBorder="1" applyAlignment="1">
      <alignment vertical="top" wrapText="1"/>
      <protection/>
    </xf>
    <xf numFmtId="0" fontId="29" fillId="0" borderId="10" xfId="54" applyFont="1" applyFill="1" applyBorder="1" applyAlignment="1">
      <alignment vertical="justify" wrapText="1"/>
      <protection/>
    </xf>
    <xf numFmtId="0" fontId="35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vertical="top" wrapText="1"/>
      <protection/>
    </xf>
    <xf numFmtId="3" fontId="23" fillId="0" borderId="10" xfId="56" applyNumberFormat="1" applyFont="1" applyFill="1" applyBorder="1" applyAlignment="1" applyProtection="1">
      <alignment vertical="top" wrapText="1"/>
      <protection/>
    </xf>
    <xf numFmtId="3" fontId="29" fillId="0" borderId="10" xfId="56" applyNumberFormat="1" applyFont="1" applyFill="1" applyBorder="1" applyAlignment="1" applyProtection="1">
      <alignment vertical="top" wrapText="1"/>
      <protection/>
    </xf>
    <xf numFmtId="49" fontId="22" fillId="0" borderId="10" xfId="54" applyNumberFormat="1" applyFont="1" applyFill="1" applyBorder="1" applyAlignment="1">
      <alignment horizontal="left" vertical="top" wrapText="1"/>
      <protection/>
    </xf>
    <xf numFmtId="49" fontId="22" fillId="0" borderId="10" xfId="54" applyNumberFormat="1" applyFont="1" applyFill="1" applyBorder="1" applyAlignment="1">
      <alignment horizontal="left" vertical="top"/>
      <protection/>
    </xf>
    <xf numFmtId="49" fontId="29" fillId="0" borderId="10" xfId="54" applyNumberFormat="1" applyFont="1" applyFill="1" applyBorder="1" applyAlignment="1">
      <alignment horizontal="left" vertical="top" wrapText="1"/>
      <protection/>
    </xf>
    <xf numFmtId="0" fontId="31" fillId="0" borderId="10" xfId="55" applyFont="1" applyFill="1" applyBorder="1" applyAlignment="1">
      <alignment horizontal="center" vertical="top" wrapText="1"/>
      <protection/>
    </xf>
    <xf numFmtId="0" fontId="36" fillId="0" borderId="10" xfId="55" applyFont="1" applyFill="1" applyBorder="1" applyAlignment="1">
      <alignment horizontal="center" vertical="top" wrapText="1"/>
      <protection/>
    </xf>
    <xf numFmtId="0" fontId="10" fillId="0" borderId="10" xfId="54" applyFont="1" applyFill="1" applyBorder="1" applyAlignment="1">
      <alignment vertical="justify" wrapText="1"/>
      <protection/>
    </xf>
    <xf numFmtId="0" fontId="29" fillId="0" borderId="11" xfId="54" applyFont="1" applyFill="1" applyBorder="1" applyAlignment="1">
      <alignment vertical="justify" wrapText="1"/>
      <protection/>
    </xf>
    <xf numFmtId="3" fontId="1" fillId="0" borderId="10" xfId="55" applyNumberFormat="1" applyFont="1" applyFill="1" applyBorder="1" applyAlignment="1">
      <alignment vertical="top" wrapText="1"/>
      <protection/>
    </xf>
    <xf numFmtId="3" fontId="10" fillId="0" borderId="10" xfId="55" applyNumberFormat="1" applyFont="1" applyFill="1" applyBorder="1" applyAlignment="1">
      <alignment vertical="top" wrapText="1"/>
      <protection/>
    </xf>
    <xf numFmtId="0" fontId="35" fillId="0" borderId="10" xfId="55" applyFont="1" applyFill="1" applyBorder="1" applyAlignment="1">
      <alignment horizontal="center" vertical="top" wrapText="1"/>
      <protection/>
    </xf>
    <xf numFmtId="0" fontId="35" fillId="0" borderId="10" xfId="54" applyFont="1" applyFill="1" applyBorder="1" applyAlignment="1">
      <alignment vertical="justify" wrapText="1"/>
      <protection/>
    </xf>
    <xf numFmtId="49" fontId="35" fillId="0" borderId="10" xfId="54" applyNumberFormat="1" applyFont="1" applyFill="1" applyBorder="1" applyAlignment="1">
      <alignment horizontal="left" vertical="top"/>
      <protection/>
    </xf>
    <xf numFmtId="3" fontId="35" fillId="0" borderId="10" xfId="55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 applyProtection="1">
      <alignment horizontal="left" vertical="top" wrapText="1"/>
      <protection/>
    </xf>
    <xf numFmtId="3" fontId="10" fillId="0" borderId="10" xfId="54" applyNumberFormat="1" applyFont="1" applyFill="1" applyBorder="1" applyAlignment="1">
      <alignment vertical="top"/>
      <protection/>
    </xf>
    <xf numFmtId="0" fontId="23" fillId="0" borderId="10" xfId="55" applyFont="1" applyBorder="1">
      <alignment/>
      <protection/>
    </xf>
    <xf numFmtId="0" fontId="23" fillId="0" borderId="10" xfId="54" applyFont="1" applyFill="1" applyBorder="1" applyAlignment="1">
      <alignment horizontal="left" vertical="top" wrapText="1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vertical="top" wrapText="1"/>
    </xf>
    <xf numFmtId="49" fontId="10" fillId="0" borderId="10" xfId="54" applyNumberFormat="1" applyFont="1" applyFill="1" applyBorder="1" applyAlignment="1">
      <alignment horizontal="left" vertical="top"/>
      <protection/>
    </xf>
    <xf numFmtId="0" fontId="14" fillId="0" borderId="10" xfId="55" applyBorder="1">
      <alignment/>
      <protection/>
    </xf>
    <xf numFmtId="0" fontId="29" fillId="0" borderId="10" xfId="53" applyNumberFormat="1" applyFont="1" applyFill="1" applyBorder="1" applyAlignment="1">
      <alignment vertical="top" wrapText="1"/>
      <protection/>
    </xf>
    <xf numFmtId="0" fontId="29" fillId="0" borderId="13" xfId="54" applyFont="1" applyFill="1" applyBorder="1" applyAlignment="1">
      <alignment vertical="justify" wrapText="1"/>
      <protection/>
    </xf>
    <xf numFmtId="3" fontId="23" fillId="0" borderId="10" xfId="55" applyNumberFormat="1" applyFont="1" applyBorder="1">
      <alignment/>
      <protection/>
    </xf>
    <xf numFmtId="172" fontId="25" fillId="17" borderId="14" xfId="54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3" fontId="1" fillId="0" borderId="10" xfId="56" applyNumberFormat="1" applyFont="1" applyFill="1" applyBorder="1" applyAlignment="1" applyProtection="1">
      <alignment vertical="top" wrapText="1"/>
      <protection/>
    </xf>
    <xf numFmtId="0" fontId="29" fillId="0" borderId="10" xfId="0" applyFont="1" applyFill="1" applyBorder="1" applyAlignment="1">
      <alignment vertical="top" wrapText="1"/>
    </xf>
    <xf numFmtId="49" fontId="1" fillId="0" borderId="10" xfId="54" applyNumberFormat="1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justify" wrapText="1"/>
      <protection/>
    </xf>
    <xf numFmtId="0" fontId="1" fillId="0" borderId="10" xfId="53" applyNumberFormat="1" applyFont="1" applyFill="1" applyBorder="1" applyAlignment="1">
      <alignment vertical="top" wrapText="1"/>
      <protection/>
    </xf>
    <xf numFmtId="0" fontId="29" fillId="0" borderId="10" xfId="54" applyFont="1" applyFill="1" applyBorder="1" applyAlignment="1">
      <alignment horizontal="left" vertical="top" wrapText="1"/>
      <protection/>
    </xf>
    <xf numFmtId="0" fontId="29" fillId="0" borderId="10" xfId="0" applyNumberFormat="1" applyFont="1" applyFill="1" applyBorder="1" applyAlignment="1">
      <alignment horizontal="left" vertical="top" wrapText="1"/>
    </xf>
    <xf numFmtId="0" fontId="29" fillId="0" borderId="13" xfId="54" applyFont="1" applyFill="1" applyBorder="1" applyAlignment="1">
      <alignment horizontal="left" vertical="justify" wrapText="1"/>
      <protection/>
    </xf>
    <xf numFmtId="0" fontId="29" fillId="0" borderId="10" xfId="54" applyFont="1" applyFill="1" applyBorder="1" applyAlignment="1">
      <alignment vertical="justify" wrapText="1"/>
      <protection/>
    </xf>
    <xf numFmtId="0" fontId="29" fillId="0" borderId="10" xfId="56" applyNumberFormat="1" applyFont="1" applyFill="1" applyBorder="1" applyAlignment="1" applyProtection="1">
      <alignment vertical="top" wrapText="1"/>
      <protection/>
    </xf>
    <xf numFmtId="49" fontId="29" fillId="0" borderId="12" xfId="0" applyNumberFormat="1" applyFont="1" applyFill="1" applyBorder="1" applyAlignment="1">
      <alignment horizontal="left" vertical="top" wrapText="1"/>
    </xf>
    <xf numFmtId="0" fontId="29" fillId="0" borderId="10" xfId="55" applyFont="1" applyFill="1" applyBorder="1" applyAlignment="1">
      <alignment horizontal="left" vertical="top" wrapText="1"/>
      <protection/>
    </xf>
    <xf numFmtId="0" fontId="29" fillId="0" borderId="0" xfId="0" applyFont="1" applyAlignment="1">
      <alignment wrapText="1"/>
    </xf>
    <xf numFmtId="0" fontId="29" fillId="0" borderId="10" xfId="0" applyNumberFormat="1" applyFont="1" applyBorder="1" applyAlignment="1">
      <alignment horizontal="left" vertical="top" wrapText="1"/>
    </xf>
    <xf numFmtId="0" fontId="29" fillId="0" borderId="11" xfId="0" applyNumberFormat="1" applyFont="1" applyFill="1" applyBorder="1" applyAlignment="1">
      <alignment horizontal="left" vertical="top" wrapText="1"/>
    </xf>
    <xf numFmtId="3" fontId="29" fillId="0" borderId="10" xfId="55" applyNumberFormat="1" applyFont="1" applyFill="1" applyBorder="1" applyAlignment="1">
      <alignment horizontal="right" vertical="top" wrapText="1"/>
      <protection/>
    </xf>
    <xf numFmtId="3" fontId="1" fillId="0" borderId="10" xfId="55" applyNumberFormat="1" applyFont="1" applyBorder="1" applyAlignment="1">
      <alignment vertical="top" wrapText="1"/>
      <protection/>
    </xf>
    <xf numFmtId="0" fontId="39" fillId="0" borderId="0" xfId="0" applyFont="1" applyAlignment="1">
      <alignment horizontal="center"/>
    </xf>
    <xf numFmtId="0" fontId="22" fillId="0" borderId="0" xfId="55" applyFont="1" applyAlignment="1">
      <alignment horizont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 vertical="center" wrapText="1"/>
      <protection/>
    </xf>
    <xf numFmtId="0" fontId="23" fillId="0" borderId="18" xfId="55" applyFont="1" applyBorder="1" applyAlignment="1">
      <alignment horizontal="center" vertical="center" wrapText="1"/>
      <protection/>
    </xf>
    <xf numFmtId="0" fontId="38" fillId="0" borderId="19" xfId="0" applyFont="1" applyBorder="1" applyAlignment="1">
      <alignment horizontal="center"/>
    </xf>
    <xf numFmtId="0" fontId="23" fillId="0" borderId="12" xfId="55" applyFont="1" applyBorder="1" applyAlignment="1">
      <alignment horizontal="center" vertical="center" wrapText="1"/>
      <protection/>
    </xf>
    <xf numFmtId="0" fontId="23" fillId="0" borderId="20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_ФУН" xfId="53"/>
    <cellStyle name="Обычный_Лист3" xfId="54"/>
    <cellStyle name="Обычный_приложения к РСП бюджет на 2006 год.2 уточнение xls" xfId="55"/>
    <cellStyle name="Обычный_Реестр бюджетополучателе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7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19.00390625" style="0" customWidth="1"/>
    <col min="4" max="4" width="13.7109375" style="0" customWidth="1"/>
    <col min="5" max="5" width="13.421875" style="0" customWidth="1"/>
    <col min="6" max="6" width="10.7109375" style="0" customWidth="1"/>
    <col min="7" max="7" width="12.00390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1"/>
      <c r="B2" s="1"/>
      <c r="C2" s="1"/>
      <c r="D2" s="1"/>
      <c r="E2" s="1"/>
    </row>
    <row r="3" spans="1:7" ht="28.5" customHeight="1">
      <c r="A3" s="1"/>
      <c r="B3" s="97" t="s">
        <v>380</v>
      </c>
      <c r="C3" s="97"/>
      <c r="D3" s="97"/>
      <c r="E3" s="97"/>
      <c r="F3" s="97"/>
      <c r="G3" s="97"/>
    </row>
    <row r="4" spans="1:5" ht="18.75">
      <c r="A4" s="1"/>
      <c r="B4" s="4"/>
      <c r="C4" s="4"/>
      <c r="D4" s="4"/>
      <c r="E4" s="4"/>
    </row>
    <row r="5" spans="1:7" ht="12.75">
      <c r="A5" s="1"/>
      <c r="B5" s="1"/>
      <c r="C5" s="1"/>
      <c r="D5" s="1"/>
      <c r="E5" s="1"/>
      <c r="F5" s="102" t="s">
        <v>377</v>
      </c>
      <c r="G5" s="102"/>
    </row>
    <row r="6" spans="1:7" ht="12.75">
      <c r="A6" s="103" t="s">
        <v>197</v>
      </c>
      <c r="B6" s="103" t="s">
        <v>198</v>
      </c>
      <c r="C6" s="106" t="s">
        <v>199</v>
      </c>
      <c r="D6" s="98" t="s">
        <v>378</v>
      </c>
      <c r="E6" s="99"/>
      <c r="F6" s="98" t="s">
        <v>379</v>
      </c>
      <c r="G6" s="99"/>
    </row>
    <row r="7" spans="1:7" ht="12.75">
      <c r="A7" s="104"/>
      <c r="B7" s="104"/>
      <c r="C7" s="107"/>
      <c r="D7" s="100"/>
      <c r="E7" s="101"/>
      <c r="F7" s="100"/>
      <c r="G7" s="101"/>
    </row>
    <row r="8" spans="1:7" ht="66.75" customHeight="1">
      <c r="A8" s="105"/>
      <c r="B8" s="105"/>
      <c r="C8" s="108"/>
      <c r="D8" s="5" t="s">
        <v>200</v>
      </c>
      <c r="E8" s="5" t="s">
        <v>187</v>
      </c>
      <c r="F8" s="5" t="s">
        <v>200</v>
      </c>
      <c r="G8" s="5" t="s">
        <v>187</v>
      </c>
    </row>
    <row r="9" spans="1:7" ht="15.75">
      <c r="A9" s="6"/>
      <c r="B9" s="6"/>
      <c r="C9" s="7"/>
      <c r="D9" s="77"/>
      <c r="E9" s="8"/>
      <c r="F9" s="8"/>
      <c r="G9" s="8"/>
    </row>
    <row r="10" spans="1:7" ht="21" customHeight="1">
      <c r="A10" s="9">
        <v>746</v>
      </c>
      <c r="B10" s="50" t="s">
        <v>207</v>
      </c>
      <c r="C10" s="10"/>
      <c r="D10" s="11">
        <f>D11+D14+D19+D24+D28+D31+D44+D51+D61+D90+D98+D110+D115+D135+D79+D85+D102+D105+D95+D76</f>
        <v>123580.637</v>
      </c>
      <c r="E10" s="11">
        <f>E11+E14+E19+E24+E28+E31+E44+E51+E61+E90+E98+E110+E115+E135+E79+E85+E102+E105+E95+E76</f>
        <v>87078.393</v>
      </c>
      <c r="F10" s="11">
        <f>F11+F14+F19+F24+F28+F31+F44+F51+F61+F90+F98+F110+F115+F135+F79+F85+F102+F105+F95+F76</f>
        <v>39996.479340000005</v>
      </c>
      <c r="G10" s="11">
        <f>G11+G14+G19+G24+G28+G31+G44+G51+G61+G90+G98+G110+G115+G135+G79+G85+G102+G105+G95+G76</f>
        <v>25088.47257</v>
      </c>
    </row>
    <row r="11" spans="1:7" ht="33.75" customHeight="1">
      <c r="A11" s="12"/>
      <c r="B11" s="13" t="s">
        <v>160</v>
      </c>
      <c r="C11" s="14" t="s">
        <v>208</v>
      </c>
      <c r="D11" s="15">
        <f aca="true" t="shared" si="0" ref="D11:G12">D12</f>
        <v>1300</v>
      </c>
      <c r="E11" s="15">
        <f t="shared" si="0"/>
        <v>0</v>
      </c>
      <c r="F11" s="15">
        <f t="shared" si="0"/>
        <v>540.90826</v>
      </c>
      <c r="G11" s="15">
        <f t="shared" si="0"/>
        <v>0</v>
      </c>
    </row>
    <row r="12" spans="1:7" ht="18.75" customHeight="1">
      <c r="A12" s="12"/>
      <c r="B12" s="16" t="s">
        <v>209</v>
      </c>
      <c r="C12" s="17" t="s">
        <v>210</v>
      </c>
      <c r="D12" s="18">
        <f t="shared" si="0"/>
        <v>1300</v>
      </c>
      <c r="E12" s="18">
        <f t="shared" si="0"/>
        <v>0</v>
      </c>
      <c r="F12" s="18">
        <f t="shared" si="0"/>
        <v>540.90826</v>
      </c>
      <c r="G12" s="18">
        <f t="shared" si="0"/>
        <v>0</v>
      </c>
    </row>
    <row r="13" spans="1:7" ht="37.5" customHeight="1">
      <c r="A13" s="12"/>
      <c r="B13" s="16" t="s">
        <v>64</v>
      </c>
      <c r="C13" s="17" t="s">
        <v>63</v>
      </c>
      <c r="D13" s="18">
        <v>1300</v>
      </c>
      <c r="E13" s="18">
        <v>0</v>
      </c>
      <c r="F13" s="18">
        <v>540.90826</v>
      </c>
      <c r="G13" s="18">
        <v>0</v>
      </c>
    </row>
    <row r="14" spans="1:7" ht="50.25" customHeight="1">
      <c r="A14" s="12"/>
      <c r="B14" s="13" t="s">
        <v>211</v>
      </c>
      <c r="C14" s="14" t="s">
        <v>212</v>
      </c>
      <c r="D14" s="15">
        <f>D15</f>
        <v>1208.9989999999998</v>
      </c>
      <c r="E14" s="15">
        <f>E15</f>
        <v>0</v>
      </c>
      <c r="F14" s="15">
        <f>F15</f>
        <v>400.18521</v>
      </c>
      <c r="G14" s="15">
        <f>G15</f>
        <v>0</v>
      </c>
    </row>
    <row r="15" spans="1:7" ht="49.5" customHeight="1">
      <c r="A15" s="12"/>
      <c r="B15" s="16" t="s">
        <v>213</v>
      </c>
      <c r="C15" s="17" t="s">
        <v>215</v>
      </c>
      <c r="D15" s="18">
        <f>D16+D17+D18</f>
        <v>1208.9989999999998</v>
      </c>
      <c r="E15" s="18">
        <f>E16+E17+E18</f>
        <v>0</v>
      </c>
      <c r="F15" s="18">
        <f>F16+F17+F18</f>
        <v>400.18521</v>
      </c>
      <c r="G15" s="18">
        <f>G16+G17+G18</f>
        <v>0</v>
      </c>
    </row>
    <row r="16" spans="1:7" ht="35.25" customHeight="1">
      <c r="A16" s="12"/>
      <c r="B16" s="16" t="s">
        <v>64</v>
      </c>
      <c r="C16" s="17" t="s">
        <v>67</v>
      </c>
      <c r="D16" s="18">
        <v>1172.552</v>
      </c>
      <c r="E16" s="18">
        <v>0</v>
      </c>
      <c r="F16" s="18">
        <v>379.13794</v>
      </c>
      <c r="G16" s="18">
        <v>0</v>
      </c>
    </row>
    <row r="17" spans="1:7" ht="36.75" customHeight="1">
      <c r="A17" s="12"/>
      <c r="B17" s="26" t="s">
        <v>69</v>
      </c>
      <c r="C17" s="17" t="s">
        <v>68</v>
      </c>
      <c r="D17" s="18">
        <v>34.447</v>
      </c>
      <c r="E17" s="18">
        <v>0</v>
      </c>
      <c r="F17" s="18">
        <v>19.97828</v>
      </c>
      <c r="G17" s="18">
        <v>0</v>
      </c>
    </row>
    <row r="18" spans="1:7" ht="22.5" customHeight="1">
      <c r="A18" s="12"/>
      <c r="B18" s="16" t="s">
        <v>71</v>
      </c>
      <c r="C18" s="17" t="s">
        <v>70</v>
      </c>
      <c r="D18" s="18">
        <v>2</v>
      </c>
      <c r="E18" s="18">
        <v>0</v>
      </c>
      <c r="F18" s="18">
        <v>1.06899</v>
      </c>
      <c r="G18" s="18">
        <v>0</v>
      </c>
    </row>
    <row r="19" spans="1:7" ht="48.75" customHeight="1">
      <c r="A19" s="12"/>
      <c r="B19" s="13" t="s">
        <v>216</v>
      </c>
      <c r="C19" s="14" t="s">
        <v>217</v>
      </c>
      <c r="D19" s="19">
        <f>D20</f>
        <v>13442.626</v>
      </c>
      <c r="E19" s="19">
        <f>E20</f>
        <v>0</v>
      </c>
      <c r="F19" s="19">
        <f>F20</f>
        <v>6104.315500000001</v>
      </c>
      <c r="G19" s="19">
        <f>G20</f>
        <v>0</v>
      </c>
    </row>
    <row r="20" spans="1:7" ht="48.75" customHeight="1">
      <c r="A20" s="12"/>
      <c r="B20" s="16" t="s">
        <v>213</v>
      </c>
      <c r="C20" s="17" t="s">
        <v>221</v>
      </c>
      <c r="D20" s="20">
        <f>D21+D22+D23</f>
        <v>13442.626</v>
      </c>
      <c r="E20" s="20">
        <f>E21+E22+E23</f>
        <v>0</v>
      </c>
      <c r="F20" s="20">
        <f>F21+F22+F23</f>
        <v>6104.315500000001</v>
      </c>
      <c r="G20" s="20">
        <f>G21+G22+G23</f>
        <v>0</v>
      </c>
    </row>
    <row r="21" spans="1:7" ht="35.25" customHeight="1">
      <c r="A21" s="12"/>
      <c r="B21" s="16" t="s">
        <v>64</v>
      </c>
      <c r="C21" s="17" t="s">
        <v>66</v>
      </c>
      <c r="D21" s="21">
        <v>12243</v>
      </c>
      <c r="E21" s="18">
        <v>0</v>
      </c>
      <c r="F21" s="18">
        <v>5570.09868</v>
      </c>
      <c r="G21" s="18">
        <v>0</v>
      </c>
    </row>
    <row r="22" spans="1:7" ht="38.25" customHeight="1">
      <c r="A22" s="12"/>
      <c r="B22" s="26" t="s">
        <v>69</v>
      </c>
      <c r="C22" s="17" t="s">
        <v>72</v>
      </c>
      <c r="D22" s="21">
        <v>1151.626</v>
      </c>
      <c r="E22" s="18">
        <v>0</v>
      </c>
      <c r="F22" s="18">
        <v>510.1926</v>
      </c>
      <c r="G22" s="18">
        <v>0</v>
      </c>
    </row>
    <row r="23" spans="1:7" ht="24.75" customHeight="1">
      <c r="A23" s="12"/>
      <c r="B23" s="16" t="s">
        <v>71</v>
      </c>
      <c r="C23" s="17" t="s">
        <v>73</v>
      </c>
      <c r="D23" s="21">
        <v>48</v>
      </c>
      <c r="E23" s="18">
        <v>0</v>
      </c>
      <c r="F23" s="18">
        <v>24.02422</v>
      </c>
      <c r="G23" s="18">
        <v>0</v>
      </c>
    </row>
    <row r="24" spans="1:7" ht="53.25" customHeight="1">
      <c r="A24" s="12"/>
      <c r="B24" s="13" t="s">
        <v>317</v>
      </c>
      <c r="C24" s="31" t="s">
        <v>191</v>
      </c>
      <c r="D24" s="15">
        <f>D25</f>
        <v>437</v>
      </c>
      <c r="E24" s="15">
        <f>E25</f>
        <v>0</v>
      </c>
      <c r="F24" s="15">
        <f>F25</f>
        <v>173</v>
      </c>
      <c r="G24" s="15">
        <f>G25</f>
        <v>0</v>
      </c>
    </row>
    <row r="25" spans="1:7" ht="54" customHeight="1">
      <c r="A25" s="12"/>
      <c r="B25" s="16" t="s">
        <v>213</v>
      </c>
      <c r="C25" s="17" t="s">
        <v>320</v>
      </c>
      <c r="D25" s="18">
        <f>D26+D27</f>
        <v>437</v>
      </c>
      <c r="E25" s="18">
        <f>E26+E27</f>
        <v>0</v>
      </c>
      <c r="F25" s="18">
        <f>F26+F27</f>
        <v>173</v>
      </c>
      <c r="G25" s="18">
        <f>G26+G27</f>
        <v>0</v>
      </c>
    </row>
    <row r="26" spans="1:7" ht="30.75" customHeight="1">
      <c r="A26" s="12"/>
      <c r="B26" s="16" t="s">
        <v>64</v>
      </c>
      <c r="C26" s="17" t="s">
        <v>65</v>
      </c>
      <c r="D26" s="18">
        <v>427</v>
      </c>
      <c r="E26" s="18">
        <v>0</v>
      </c>
      <c r="F26" s="18">
        <v>170</v>
      </c>
      <c r="G26" s="18">
        <v>0</v>
      </c>
    </row>
    <row r="27" spans="1:7" ht="32.25" customHeight="1">
      <c r="A27" s="12"/>
      <c r="B27" s="26" t="s">
        <v>69</v>
      </c>
      <c r="C27" s="17" t="s">
        <v>74</v>
      </c>
      <c r="D27" s="18">
        <v>10</v>
      </c>
      <c r="E27" s="18">
        <v>0</v>
      </c>
      <c r="F27" s="18">
        <v>3</v>
      </c>
      <c r="G27" s="18">
        <v>0</v>
      </c>
    </row>
    <row r="28" spans="1:7" ht="14.25" customHeight="1">
      <c r="A28" s="12"/>
      <c r="B28" s="13" t="s">
        <v>222</v>
      </c>
      <c r="C28" s="14" t="s">
        <v>223</v>
      </c>
      <c r="D28" s="47">
        <f>D29</f>
        <v>260</v>
      </c>
      <c r="E28" s="47">
        <f aca="true" t="shared" si="1" ref="E28:G29">E29</f>
        <v>0</v>
      </c>
      <c r="F28" s="47">
        <f t="shared" si="1"/>
        <v>0</v>
      </c>
      <c r="G28" s="47">
        <f t="shared" si="1"/>
        <v>0</v>
      </c>
    </row>
    <row r="29" spans="1:7" ht="16.5" customHeight="1">
      <c r="A29" s="12"/>
      <c r="B29" s="16" t="s">
        <v>225</v>
      </c>
      <c r="C29" s="23" t="s">
        <v>226</v>
      </c>
      <c r="D29" s="45">
        <f>D30</f>
        <v>260</v>
      </c>
      <c r="E29" s="45">
        <f t="shared" si="1"/>
        <v>0</v>
      </c>
      <c r="F29" s="45">
        <f t="shared" si="1"/>
        <v>0</v>
      </c>
      <c r="G29" s="45">
        <f t="shared" si="1"/>
        <v>0</v>
      </c>
    </row>
    <row r="30" spans="1:7" ht="18" customHeight="1">
      <c r="A30" s="12"/>
      <c r="B30" s="16" t="s">
        <v>43</v>
      </c>
      <c r="C30" s="23" t="s">
        <v>42</v>
      </c>
      <c r="D30" s="45">
        <v>260</v>
      </c>
      <c r="E30" s="45">
        <v>0</v>
      </c>
      <c r="F30" s="45">
        <v>0</v>
      </c>
      <c r="G30" s="45">
        <v>0</v>
      </c>
    </row>
    <row r="31" spans="1:7" ht="17.25" customHeight="1">
      <c r="A31" s="12"/>
      <c r="B31" s="13" t="s">
        <v>227</v>
      </c>
      <c r="C31" s="14" t="s">
        <v>228</v>
      </c>
      <c r="D31" s="25">
        <f>D34+D41+D32+D39</f>
        <v>11552.861</v>
      </c>
      <c r="E31" s="25">
        <f>E34+E41+E32+E39</f>
        <v>228.2</v>
      </c>
      <c r="F31" s="25">
        <f>F34+F41+F32+F39</f>
        <v>5348.428269999999</v>
      </c>
      <c r="G31" s="25">
        <f>G34+G41+G32+G39</f>
        <v>102.51268</v>
      </c>
    </row>
    <row r="32" spans="1:7" ht="31.5">
      <c r="A32" s="12"/>
      <c r="B32" s="26" t="s">
        <v>161</v>
      </c>
      <c r="C32" s="27" t="s">
        <v>251</v>
      </c>
      <c r="D32" s="18">
        <f>D33</f>
        <v>574</v>
      </c>
      <c r="E32" s="18">
        <f>E33</f>
        <v>0</v>
      </c>
      <c r="F32" s="18">
        <f>F33</f>
        <v>214.35516</v>
      </c>
      <c r="G32" s="18">
        <f>G33</f>
        <v>0</v>
      </c>
    </row>
    <row r="33" spans="1:7" ht="34.5" customHeight="1">
      <c r="A33" s="12"/>
      <c r="B33" s="26" t="s">
        <v>69</v>
      </c>
      <c r="C33" s="27" t="s">
        <v>75</v>
      </c>
      <c r="D33" s="18">
        <v>574</v>
      </c>
      <c r="E33" s="18">
        <v>0</v>
      </c>
      <c r="F33" s="18">
        <v>214.35516</v>
      </c>
      <c r="G33" s="18">
        <v>0</v>
      </c>
    </row>
    <row r="34" spans="1:7" ht="18.75" customHeight="1">
      <c r="A34" s="12"/>
      <c r="B34" s="26" t="s">
        <v>232</v>
      </c>
      <c r="C34" s="27" t="s">
        <v>233</v>
      </c>
      <c r="D34" s="18">
        <f>D35+D36+D37+D38</f>
        <v>5384.661</v>
      </c>
      <c r="E34" s="18">
        <f>E35+E36+E37+E38</f>
        <v>0</v>
      </c>
      <c r="F34" s="18">
        <f>F35+F36+F37+F38</f>
        <v>2265.4481899999996</v>
      </c>
      <c r="G34" s="18">
        <f>G35+G36+G37+G38</f>
        <v>0</v>
      </c>
    </row>
    <row r="35" spans="1:7" ht="38.25" customHeight="1">
      <c r="A35" s="12"/>
      <c r="B35" s="26" t="s">
        <v>69</v>
      </c>
      <c r="C35" s="27" t="s">
        <v>76</v>
      </c>
      <c r="D35" s="18">
        <v>658.661</v>
      </c>
      <c r="E35" s="18">
        <v>0</v>
      </c>
      <c r="F35" s="18">
        <v>247.764</v>
      </c>
      <c r="G35" s="18">
        <v>0</v>
      </c>
    </row>
    <row r="36" spans="1:7" ht="28.5" customHeight="1">
      <c r="A36" s="12"/>
      <c r="B36" s="28" t="s">
        <v>61</v>
      </c>
      <c r="C36" s="27" t="s">
        <v>60</v>
      </c>
      <c r="D36" s="18">
        <v>4506</v>
      </c>
      <c r="E36" s="18">
        <v>0</v>
      </c>
      <c r="F36" s="18">
        <v>1842.81847</v>
      </c>
      <c r="G36" s="18">
        <v>0</v>
      </c>
    </row>
    <row r="37" spans="1:7" ht="28.5" customHeight="1">
      <c r="A37" s="12"/>
      <c r="B37" s="89" t="s">
        <v>116</v>
      </c>
      <c r="C37" s="90" t="s">
        <v>352</v>
      </c>
      <c r="D37" s="94">
        <v>150</v>
      </c>
      <c r="E37" s="94">
        <v>0</v>
      </c>
      <c r="F37" s="94">
        <v>104.86572</v>
      </c>
      <c r="G37" s="94">
        <v>0</v>
      </c>
    </row>
    <row r="38" spans="1:7" ht="45" customHeight="1">
      <c r="A38" s="12"/>
      <c r="B38" s="89" t="s">
        <v>44</v>
      </c>
      <c r="C38" s="90" t="s">
        <v>38</v>
      </c>
      <c r="D38" s="94">
        <v>70</v>
      </c>
      <c r="E38" s="94">
        <v>0</v>
      </c>
      <c r="F38" s="94">
        <v>70</v>
      </c>
      <c r="G38" s="94">
        <v>0</v>
      </c>
    </row>
    <row r="39" spans="1:7" ht="16.5" customHeight="1">
      <c r="A39" s="12"/>
      <c r="B39" s="28" t="s">
        <v>258</v>
      </c>
      <c r="C39" s="27" t="s">
        <v>351</v>
      </c>
      <c r="D39" s="18">
        <f>D40</f>
        <v>5366</v>
      </c>
      <c r="E39" s="18">
        <f>E40</f>
        <v>0</v>
      </c>
      <c r="F39" s="18">
        <f>F40</f>
        <v>2766.11224</v>
      </c>
      <c r="G39" s="18">
        <f>G40</f>
        <v>0</v>
      </c>
    </row>
    <row r="40" spans="1:7" ht="21" customHeight="1">
      <c r="A40" s="12"/>
      <c r="B40" s="28" t="s">
        <v>61</v>
      </c>
      <c r="C40" s="27" t="s">
        <v>62</v>
      </c>
      <c r="D40" s="18">
        <v>5366</v>
      </c>
      <c r="E40" s="18">
        <v>0</v>
      </c>
      <c r="F40" s="18">
        <v>2766.11224</v>
      </c>
      <c r="G40" s="18">
        <v>0</v>
      </c>
    </row>
    <row r="41" spans="1:7" ht="30.75" customHeight="1">
      <c r="A41" s="12"/>
      <c r="B41" s="78" t="s">
        <v>348</v>
      </c>
      <c r="C41" s="27" t="s">
        <v>237</v>
      </c>
      <c r="D41" s="18">
        <f>D43+D42</f>
        <v>228.2</v>
      </c>
      <c r="E41" s="18">
        <f>E43+E42</f>
        <v>228.2</v>
      </c>
      <c r="F41" s="18">
        <f>F43+F42</f>
        <v>102.51268</v>
      </c>
      <c r="G41" s="18">
        <f>G43+G42</f>
        <v>102.51268</v>
      </c>
    </row>
    <row r="42" spans="1:7" ht="30.75" customHeight="1">
      <c r="A42" s="12"/>
      <c r="B42" s="78" t="s">
        <v>64</v>
      </c>
      <c r="C42" s="27" t="s">
        <v>319</v>
      </c>
      <c r="D42" s="18">
        <v>68.46</v>
      </c>
      <c r="E42" s="18">
        <v>68.46</v>
      </c>
      <c r="F42" s="18">
        <v>34</v>
      </c>
      <c r="G42" s="18">
        <v>34</v>
      </c>
    </row>
    <row r="43" spans="1:7" ht="34.5" customHeight="1">
      <c r="A43" s="12"/>
      <c r="B43" s="26" t="s">
        <v>69</v>
      </c>
      <c r="C43" s="27" t="s">
        <v>77</v>
      </c>
      <c r="D43" s="18">
        <v>159.74</v>
      </c>
      <c r="E43" s="18">
        <v>159.74</v>
      </c>
      <c r="F43" s="18">
        <v>68.51268</v>
      </c>
      <c r="G43" s="18">
        <v>68.51268</v>
      </c>
    </row>
    <row r="44" spans="1:7" ht="35.25" customHeight="1">
      <c r="A44" s="29"/>
      <c r="B44" s="30" t="s">
        <v>249</v>
      </c>
      <c r="C44" s="31" t="s">
        <v>250</v>
      </c>
      <c r="D44" s="32">
        <f>D45+D47</f>
        <v>1490</v>
      </c>
      <c r="E44" s="32">
        <f>E45+E47</f>
        <v>0</v>
      </c>
      <c r="F44" s="32">
        <f>F45+F47</f>
        <v>675.9142400000001</v>
      </c>
      <c r="G44" s="32">
        <f>G45+G47</f>
        <v>0</v>
      </c>
    </row>
    <row r="45" spans="1:7" ht="48.75" customHeight="1">
      <c r="A45" s="33"/>
      <c r="B45" s="34" t="s">
        <v>252</v>
      </c>
      <c r="C45" s="17" t="s">
        <v>253</v>
      </c>
      <c r="D45" s="35">
        <f>D46</f>
        <v>55</v>
      </c>
      <c r="E45" s="35">
        <f>E46</f>
        <v>0</v>
      </c>
      <c r="F45" s="35">
        <f>F46</f>
        <v>13.31586</v>
      </c>
      <c r="G45" s="35">
        <f>G46</f>
        <v>0</v>
      </c>
    </row>
    <row r="46" spans="1:7" ht="38.25" customHeight="1">
      <c r="A46" s="29"/>
      <c r="B46" s="26" t="s">
        <v>69</v>
      </c>
      <c r="C46" s="17" t="s">
        <v>78</v>
      </c>
      <c r="D46" s="36">
        <v>55</v>
      </c>
      <c r="E46" s="52">
        <v>0</v>
      </c>
      <c r="F46" s="52">
        <v>13.31586</v>
      </c>
      <c r="G46" s="52">
        <v>0</v>
      </c>
    </row>
    <row r="47" spans="1:7" ht="36" customHeight="1">
      <c r="A47" s="29"/>
      <c r="B47" s="16" t="s">
        <v>147</v>
      </c>
      <c r="C47" s="17" t="s">
        <v>148</v>
      </c>
      <c r="D47" s="36">
        <f>D48+D49+D50</f>
        <v>1435</v>
      </c>
      <c r="E47" s="36">
        <f>E48+E49+E50</f>
        <v>0</v>
      </c>
      <c r="F47" s="36">
        <f>F48+F49+F50</f>
        <v>662.59838</v>
      </c>
      <c r="G47" s="36">
        <f>G48+G49+G50</f>
        <v>0</v>
      </c>
    </row>
    <row r="48" spans="1:7" ht="29.25" customHeight="1">
      <c r="A48" s="29"/>
      <c r="B48" s="26" t="s">
        <v>79</v>
      </c>
      <c r="C48" s="17" t="s">
        <v>149</v>
      </c>
      <c r="D48" s="36">
        <v>1223.628</v>
      </c>
      <c r="E48" s="52">
        <v>0</v>
      </c>
      <c r="F48" s="52">
        <v>627.72143</v>
      </c>
      <c r="G48" s="52">
        <v>0</v>
      </c>
    </row>
    <row r="49" spans="1:7" ht="33.75" customHeight="1">
      <c r="A49" s="29"/>
      <c r="B49" s="26" t="s">
        <v>69</v>
      </c>
      <c r="C49" s="17" t="s">
        <v>150</v>
      </c>
      <c r="D49" s="36">
        <v>206.372</v>
      </c>
      <c r="E49" s="52">
        <v>0</v>
      </c>
      <c r="F49" s="52">
        <v>34.28143</v>
      </c>
      <c r="G49" s="52">
        <v>0</v>
      </c>
    </row>
    <row r="50" spans="1:7" ht="25.5" customHeight="1">
      <c r="A50" s="29"/>
      <c r="B50" s="16" t="s">
        <v>71</v>
      </c>
      <c r="C50" s="17" t="s">
        <v>151</v>
      </c>
      <c r="D50" s="36">
        <v>5</v>
      </c>
      <c r="E50" s="52">
        <v>0</v>
      </c>
      <c r="F50" s="52">
        <v>0.59552</v>
      </c>
      <c r="G50" s="52">
        <v>0</v>
      </c>
    </row>
    <row r="51" spans="1:7" ht="34.5" customHeight="1">
      <c r="A51" s="29"/>
      <c r="B51" s="13" t="s">
        <v>256</v>
      </c>
      <c r="C51" s="31" t="s">
        <v>257</v>
      </c>
      <c r="D51" s="37">
        <f>D55+D57+D59+D52</f>
        <v>686</v>
      </c>
      <c r="E51" s="37">
        <f>E55+E57+E59+E52</f>
        <v>566</v>
      </c>
      <c r="F51" s="37">
        <f>F55+F57+F59+F52</f>
        <v>290.86962</v>
      </c>
      <c r="G51" s="37">
        <f>G55+G57+G59+G52</f>
        <v>282.86962</v>
      </c>
    </row>
    <row r="52" spans="1:7" ht="51" customHeight="1">
      <c r="A52" s="29"/>
      <c r="B52" s="16" t="s">
        <v>290</v>
      </c>
      <c r="C52" s="17" t="s">
        <v>289</v>
      </c>
      <c r="D52" s="36">
        <f>D53+D54</f>
        <v>566</v>
      </c>
      <c r="E52" s="36">
        <f>E53+E54</f>
        <v>566</v>
      </c>
      <c r="F52" s="36">
        <f>F53+F54</f>
        <v>282.86962</v>
      </c>
      <c r="G52" s="36">
        <f>G53+G54</f>
        <v>282.86962</v>
      </c>
    </row>
    <row r="53" spans="1:7" ht="34.5" customHeight="1">
      <c r="A53" s="29"/>
      <c r="B53" s="16" t="s">
        <v>64</v>
      </c>
      <c r="C53" s="17" t="s">
        <v>85</v>
      </c>
      <c r="D53" s="36">
        <v>516.1</v>
      </c>
      <c r="E53" s="36">
        <v>516.1</v>
      </c>
      <c r="F53" s="36">
        <v>253.82936</v>
      </c>
      <c r="G53" s="36">
        <v>253.82936</v>
      </c>
    </row>
    <row r="54" spans="1:7" ht="34.5" customHeight="1">
      <c r="A54" s="29"/>
      <c r="B54" s="26" t="s">
        <v>69</v>
      </c>
      <c r="C54" s="17" t="s">
        <v>162</v>
      </c>
      <c r="D54" s="36">
        <v>49.9</v>
      </c>
      <c r="E54" s="36">
        <v>49.9</v>
      </c>
      <c r="F54" s="36">
        <v>29.04026</v>
      </c>
      <c r="G54" s="36">
        <v>29.04026</v>
      </c>
    </row>
    <row r="55" spans="1:7" ht="61.5" customHeight="1">
      <c r="A55" s="29"/>
      <c r="B55" s="16" t="s">
        <v>268</v>
      </c>
      <c r="C55" s="17" t="s">
        <v>57</v>
      </c>
      <c r="D55" s="36">
        <f>D56</f>
        <v>20</v>
      </c>
      <c r="E55" s="52">
        <f>E56</f>
        <v>0</v>
      </c>
      <c r="F55" s="52">
        <f>F56</f>
        <v>0</v>
      </c>
      <c r="G55" s="52">
        <f>G56</f>
        <v>0</v>
      </c>
    </row>
    <row r="56" spans="1:7" ht="32.25" customHeight="1">
      <c r="A56" s="29"/>
      <c r="B56" s="26" t="s">
        <v>69</v>
      </c>
      <c r="C56" s="17" t="s">
        <v>86</v>
      </c>
      <c r="D56" s="36">
        <v>20</v>
      </c>
      <c r="E56" s="52">
        <v>0</v>
      </c>
      <c r="F56" s="52">
        <v>0</v>
      </c>
      <c r="G56" s="52">
        <v>0</v>
      </c>
    </row>
    <row r="57" spans="1:7" ht="78.75" customHeight="1">
      <c r="A57" s="29"/>
      <c r="B57" s="16" t="s">
        <v>12</v>
      </c>
      <c r="C57" s="17" t="s">
        <v>58</v>
      </c>
      <c r="D57" s="36">
        <f>D58</f>
        <v>50</v>
      </c>
      <c r="E57" s="52">
        <v>0</v>
      </c>
      <c r="F57" s="52">
        <v>0</v>
      </c>
      <c r="G57" s="52">
        <v>0</v>
      </c>
    </row>
    <row r="58" spans="1:7" ht="33.75" customHeight="1">
      <c r="A58" s="29"/>
      <c r="B58" s="26" t="s">
        <v>69</v>
      </c>
      <c r="C58" s="17" t="s">
        <v>87</v>
      </c>
      <c r="D58" s="36">
        <v>50</v>
      </c>
      <c r="E58" s="36">
        <v>0</v>
      </c>
      <c r="F58" s="36">
        <v>0</v>
      </c>
      <c r="G58" s="36">
        <v>0</v>
      </c>
    </row>
    <row r="59" spans="1:7" ht="67.5" customHeight="1">
      <c r="A59" s="29"/>
      <c r="B59" s="16" t="s">
        <v>46</v>
      </c>
      <c r="C59" s="17" t="s">
        <v>59</v>
      </c>
      <c r="D59" s="36">
        <f>D60</f>
        <v>50</v>
      </c>
      <c r="E59" s="36">
        <f>E60</f>
        <v>0</v>
      </c>
      <c r="F59" s="36">
        <f>F60</f>
        <v>8</v>
      </c>
      <c r="G59" s="36">
        <f>G60</f>
        <v>0</v>
      </c>
    </row>
    <row r="60" spans="1:7" ht="34.5" customHeight="1">
      <c r="A60" s="29"/>
      <c r="B60" s="26" t="s">
        <v>69</v>
      </c>
      <c r="C60" s="17" t="s">
        <v>94</v>
      </c>
      <c r="D60" s="36">
        <v>50</v>
      </c>
      <c r="E60" s="52">
        <v>0</v>
      </c>
      <c r="F60" s="52">
        <v>8</v>
      </c>
      <c r="G60" s="52">
        <v>0</v>
      </c>
    </row>
    <row r="61" spans="1:7" ht="19.5" customHeight="1">
      <c r="A61" s="12"/>
      <c r="B61" s="38" t="s">
        <v>259</v>
      </c>
      <c r="C61" s="31" t="s">
        <v>262</v>
      </c>
      <c r="D61" s="39">
        <f>D62+D68+D70+D66+D74+D72</f>
        <v>23619.315</v>
      </c>
      <c r="E61" s="39">
        <f>E62+E68+E70+E66+E74+E72</f>
        <v>23619.315</v>
      </c>
      <c r="F61" s="39">
        <f>F62+F68+F70+F66+F74+F72</f>
        <v>16124.464880000001</v>
      </c>
      <c r="G61" s="39">
        <f>G62+G68+G70+G66+G74+G72</f>
        <v>16124.464880000001</v>
      </c>
    </row>
    <row r="62" spans="1:7" ht="32.25" customHeight="1">
      <c r="A62" s="12"/>
      <c r="B62" s="40" t="s">
        <v>347</v>
      </c>
      <c r="C62" s="17" t="s">
        <v>263</v>
      </c>
      <c r="D62" s="41">
        <f>D63+D64+D65</f>
        <v>4234.527999999999</v>
      </c>
      <c r="E62" s="41">
        <f>E63+E64+E65</f>
        <v>4234.527999999999</v>
      </c>
      <c r="F62" s="41">
        <f>F63+F64+F65</f>
        <v>1954.52544</v>
      </c>
      <c r="G62" s="41">
        <f>G63+G64+G65</f>
        <v>1954.52544</v>
      </c>
    </row>
    <row r="63" spans="1:7" ht="29.25" customHeight="1">
      <c r="A63" s="12"/>
      <c r="B63" s="16" t="s">
        <v>64</v>
      </c>
      <c r="C63" s="17" t="s">
        <v>95</v>
      </c>
      <c r="D63" s="41">
        <v>3594.393</v>
      </c>
      <c r="E63" s="42">
        <v>3594.393</v>
      </c>
      <c r="F63" s="42">
        <v>1620.07829</v>
      </c>
      <c r="G63" s="42">
        <v>1620.07829</v>
      </c>
    </row>
    <row r="64" spans="1:7" ht="36" customHeight="1">
      <c r="A64" s="12"/>
      <c r="B64" s="26" t="s">
        <v>69</v>
      </c>
      <c r="C64" s="17" t="s">
        <v>96</v>
      </c>
      <c r="D64" s="41">
        <v>612.435</v>
      </c>
      <c r="E64" s="42">
        <v>612.435</v>
      </c>
      <c r="F64" s="42">
        <v>319.87994</v>
      </c>
      <c r="G64" s="42">
        <v>319.87994</v>
      </c>
    </row>
    <row r="65" spans="1:7" ht="29.25" customHeight="1">
      <c r="A65" s="12"/>
      <c r="B65" s="16" t="s">
        <v>71</v>
      </c>
      <c r="C65" s="17" t="s">
        <v>97</v>
      </c>
      <c r="D65" s="41">
        <v>27.7</v>
      </c>
      <c r="E65" s="42">
        <v>27.7</v>
      </c>
      <c r="F65" s="42">
        <v>14.56721</v>
      </c>
      <c r="G65" s="42">
        <v>14.56721</v>
      </c>
    </row>
    <row r="66" spans="1:7" ht="64.5" customHeight="1">
      <c r="A66" s="12"/>
      <c r="B66" s="16" t="s">
        <v>39</v>
      </c>
      <c r="C66" s="17" t="s">
        <v>36</v>
      </c>
      <c r="D66" s="41">
        <f>D67</f>
        <v>8212.048</v>
      </c>
      <c r="E66" s="41">
        <f>E67</f>
        <v>8212.048</v>
      </c>
      <c r="F66" s="41">
        <f>F67</f>
        <v>7045.96622</v>
      </c>
      <c r="G66" s="41">
        <f>G67</f>
        <v>7045.96622</v>
      </c>
    </row>
    <row r="67" spans="1:7" ht="51" customHeight="1">
      <c r="A67" s="12"/>
      <c r="B67" s="16" t="s">
        <v>44</v>
      </c>
      <c r="C67" s="17" t="s">
        <v>37</v>
      </c>
      <c r="D67" s="41">
        <v>8212.048</v>
      </c>
      <c r="E67" s="42">
        <v>8212.048</v>
      </c>
      <c r="F67" s="42">
        <v>7045.96622</v>
      </c>
      <c r="G67" s="42">
        <v>7045.96622</v>
      </c>
    </row>
    <row r="68" spans="1:7" ht="62.25" customHeight="1">
      <c r="A68" s="12"/>
      <c r="B68" s="16" t="s">
        <v>362</v>
      </c>
      <c r="C68" s="17" t="s">
        <v>13</v>
      </c>
      <c r="D68" s="41">
        <f>D69</f>
        <v>3329</v>
      </c>
      <c r="E68" s="41">
        <f>E69</f>
        <v>3329</v>
      </c>
      <c r="F68" s="41">
        <f>F69</f>
        <v>0</v>
      </c>
      <c r="G68" s="41">
        <f>G69</f>
        <v>0</v>
      </c>
    </row>
    <row r="69" spans="1:7" ht="45.75" customHeight="1">
      <c r="A69" s="12"/>
      <c r="B69" s="16" t="s">
        <v>44</v>
      </c>
      <c r="C69" s="17" t="s">
        <v>14</v>
      </c>
      <c r="D69" s="41">
        <v>3329</v>
      </c>
      <c r="E69" s="41">
        <v>3329</v>
      </c>
      <c r="F69" s="41">
        <v>0</v>
      </c>
      <c r="G69" s="41">
        <v>0</v>
      </c>
    </row>
    <row r="70" spans="1:7" ht="79.5" customHeight="1">
      <c r="A70" s="12"/>
      <c r="B70" s="40" t="s">
        <v>3</v>
      </c>
      <c r="C70" s="17" t="s">
        <v>4</v>
      </c>
      <c r="D70" s="42">
        <f>D71</f>
        <v>6629.05</v>
      </c>
      <c r="E70" s="42">
        <f>E71</f>
        <v>6629.05</v>
      </c>
      <c r="F70" s="42">
        <f>F71</f>
        <v>6469.40722</v>
      </c>
      <c r="G70" s="42">
        <f>G71</f>
        <v>6469.40722</v>
      </c>
    </row>
    <row r="71" spans="1:7" ht="45.75" customHeight="1">
      <c r="A71" s="12"/>
      <c r="B71" s="16" t="s">
        <v>44</v>
      </c>
      <c r="C71" s="17" t="s">
        <v>5</v>
      </c>
      <c r="D71" s="42">
        <v>6629.05</v>
      </c>
      <c r="E71" s="42">
        <v>6629.05</v>
      </c>
      <c r="F71" s="42">
        <v>6469.40722</v>
      </c>
      <c r="G71" s="42">
        <v>6469.40722</v>
      </c>
    </row>
    <row r="72" spans="1:7" ht="28.5" customHeight="1">
      <c r="A72" s="12"/>
      <c r="B72" s="26" t="s">
        <v>311</v>
      </c>
      <c r="C72" s="17" t="s">
        <v>309</v>
      </c>
      <c r="D72" s="42">
        <f>D73</f>
        <v>623.689</v>
      </c>
      <c r="E72" s="42">
        <f>E73</f>
        <v>623.689</v>
      </c>
      <c r="F72" s="42">
        <f>F73</f>
        <v>107.706</v>
      </c>
      <c r="G72" s="42">
        <f>G73</f>
        <v>107.706</v>
      </c>
    </row>
    <row r="73" spans="1:7" ht="49.5" customHeight="1">
      <c r="A73" s="12"/>
      <c r="B73" s="16" t="s">
        <v>44</v>
      </c>
      <c r="C73" s="17" t="s">
        <v>310</v>
      </c>
      <c r="D73" s="42">
        <v>623.689</v>
      </c>
      <c r="E73" s="42">
        <v>623.689</v>
      </c>
      <c r="F73" s="42">
        <v>107.706</v>
      </c>
      <c r="G73" s="42">
        <v>107.706</v>
      </c>
    </row>
    <row r="74" spans="1:7" ht="67.5" customHeight="1">
      <c r="A74" s="12"/>
      <c r="B74" s="26" t="s">
        <v>130</v>
      </c>
      <c r="C74" s="17" t="s">
        <v>128</v>
      </c>
      <c r="D74" s="42">
        <f>D75</f>
        <v>591</v>
      </c>
      <c r="E74" s="42">
        <f>E75</f>
        <v>591</v>
      </c>
      <c r="F74" s="42">
        <f>F75</f>
        <v>546.86</v>
      </c>
      <c r="G74" s="42">
        <f>G75</f>
        <v>546.86</v>
      </c>
    </row>
    <row r="75" spans="1:7" ht="45" customHeight="1">
      <c r="A75" s="12"/>
      <c r="B75" s="16" t="s">
        <v>44</v>
      </c>
      <c r="C75" s="17" t="s">
        <v>129</v>
      </c>
      <c r="D75" s="42">
        <v>591</v>
      </c>
      <c r="E75" s="42">
        <v>591</v>
      </c>
      <c r="F75" s="42">
        <v>546.86</v>
      </c>
      <c r="G75" s="42">
        <v>546.86</v>
      </c>
    </row>
    <row r="76" spans="1:7" ht="20.25" customHeight="1">
      <c r="A76" s="12"/>
      <c r="B76" s="38" t="s">
        <v>354</v>
      </c>
      <c r="C76" s="31" t="s">
        <v>353</v>
      </c>
      <c r="D76" s="44">
        <f aca="true" t="shared" si="2" ref="D76:G77">D77</f>
        <v>60</v>
      </c>
      <c r="E76" s="44">
        <f t="shared" si="2"/>
        <v>0</v>
      </c>
      <c r="F76" s="44">
        <f t="shared" si="2"/>
        <v>60</v>
      </c>
      <c r="G76" s="44">
        <f t="shared" si="2"/>
        <v>0</v>
      </c>
    </row>
    <row r="77" spans="1:7" ht="24.75" customHeight="1">
      <c r="A77" s="12"/>
      <c r="B77" s="40" t="s">
        <v>355</v>
      </c>
      <c r="C77" s="17" t="s">
        <v>356</v>
      </c>
      <c r="D77" s="42">
        <f t="shared" si="2"/>
        <v>60</v>
      </c>
      <c r="E77" s="42">
        <f t="shared" si="2"/>
        <v>0</v>
      </c>
      <c r="F77" s="42">
        <f t="shared" si="2"/>
        <v>60</v>
      </c>
      <c r="G77" s="42">
        <f t="shared" si="2"/>
        <v>0</v>
      </c>
    </row>
    <row r="78" spans="1:7" ht="46.5" customHeight="1">
      <c r="A78" s="12"/>
      <c r="B78" s="16" t="s">
        <v>44</v>
      </c>
      <c r="C78" s="17" t="s">
        <v>300</v>
      </c>
      <c r="D78" s="42">
        <v>60</v>
      </c>
      <c r="E78" s="42">
        <v>0</v>
      </c>
      <c r="F78" s="42">
        <v>60</v>
      </c>
      <c r="G78" s="42">
        <v>0</v>
      </c>
    </row>
    <row r="79" spans="1:7" ht="24" customHeight="1">
      <c r="A79" s="12"/>
      <c r="B79" s="13" t="s">
        <v>154</v>
      </c>
      <c r="C79" s="31" t="s">
        <v>155</v>
      </c>
      <c r="D79" s="67">
        <f>D82+D81</f>
        <v>24744.753</v>
      </c>
      <c r="E79" s="67">
        <f>E82+E81</f>
        <v>23934.859</v>
      </c>
      <c r="F79" s="67">
        <f>F82+F81</f>
        <v>2057.05151</v>
      </c>
      <c r="G79" s="67">
        <f>G82+G81</f>
        <v>2048.05151</v>
      </c>
    </row>
    <row r="80" spans="1:7" ht="65.25" customHeight="1">
      <c r="A80" s="12"/>
      <c r="B80" s="16" t="s">
        <v>188</v>
      </c>
      <c r="C80" s="17" t="s">
        <v>52</v>
      </c>
      <c r="D80" s="41">
        <f>D81</f>
        <v>24075.753</v>
      </c>
      <c r="E80" s="41">
        <f>E81</f>
        <v>23934.859</v>
      </c>
      <c r="F80" s="41">
        <f>F81</f>
        <v>2048.05151</v>
      </c>
      <c r="G80" s="41">
        <f>G81</f>
        <v>2048.05151</v>
      </c>
    </row>
    <row r="81" spans="1:7" ht="24" customHeight="1">
      <c r="A81" s="12"/>
      <c r="B81" s="28" t="s">
        <v>113</v>
      </c>
      <c r="C81" s="17" t="s">
        <v>53</v>
      </c>
      <c r="D81" s="41">
        <v>24075.753</v>
      </c>
      <c r="E81" s="41">
        <v>23934.859</v>
      </c>
      <c r="F81" s="41">
        <v>2048.05151</v>
      </c>
      <c r="G81" s="41">
        <v>2048.05151</v>
      </c>
    </row>
    <row r="82" spans="1:7" ht="48.75" customHeight="1">
      <c r="A82" s="12"/>
      <c r="B82" s="16" t="s">
        <v>24</v>
      </c>
      <c r="C82" s="17" t="s">
        <v>164</v>
      </c>
      <c r="D82" s="42">
        <f>D83+D84</f>
        <v>669</v>
      </c>
      <c r="E82" s="42">
        <f>E83+E84</f>
        <v>0</v>
      </c>
      <c r="F82" s="42">
        <f>F83+F84</f>
        <v>9</v>
      </c>
      <c r="G82" s="42">
        <f>G83+G84</f>
        <v>0</v>
      </c>
    </row>
    <row r="83" spans="1:7" ht="36.75" customHeight="1">
      <c r="A83" s="12"/>
      <c r="B83" s="26" t="s">
        <v>69</v>
      </c>
      <c r="C83" s="17" t="s">
        <v>98</v>
      </c>
      <c r="D83" s="42">
        <v>83</v>
      </c>
      <c r="E83" s="42">
        <v>0</v>
      </c>
      <c r="F83" s="42">
        <v>9</v>
      </c>
      <c r="G83" s="42">
        <v>0</v>
      </c>
    </row>
    <row r="84" spans="1:7" ht="24.75" customHeight="1">
      <c r="A84" s="12"/>
      <c r="B84" s="28" t="s">
        <v>113</v>
      </c>
      <c r="C84" s="17" t="s">
        <v>240</v>
      </c>
      <c r="D84" s="42">
        <v>586</v>
      </c>
      <c r="E84" s="42">
        <v>0</v>
      </c>
      <c r="F84" s="42">
        <v>0</v>
      </c>
      <c r="G84" s="42">
        <v>0</v>
      </c>
    </row>
    <row r="85" spans="1:7" ht="15" customHeight="1">
      <c r="A85" s="12"/>
      <c r="B85" s="43" t="s">
        <v>261</v>
      </c>
      <c r="C85" s="31" t="s">
        <v>260</v>
      </c>
      <c r="D85" s="44">
        <f>D88+D86</f>
        <v>127.903</v>
      </c>
      <c r="E85" s="44">
        <f>E88+E86</f>
        <v>72.785</v>
      </c>
      <c r="F85" s="44">
        <f>F88+F86</f>
        <v>4</v>
      </c>
      <c r="G85" s="44">
        <f>G88+G86</f>
        <v>0</v>
      </c>
    </row>
    <row r="86" spans="1:7" ht="51" customHeight="1">
      <c r="A86" s="12"/>
      <c r="B86" s="26" t="s">
        <v>203</v>
      </c>
      <c r="C86" s="17" t="s">
        <v>201</v>
      </c>
      <c r="D86" s="42">
        <f>D87</f>
        <v>77.903</v>
      </c>
      <c r="E86" s="42">
        <f>E87</f>
        <v>72.785</v>
      </c>
      <c r="F86" s="42">
        <f>F87</f>
        <v>0</v>
      </c>
      <c r="G86" s="42">
        <f>G87</f>
        <v>0</v>
      </c>
    </row>
    <row r="87" spans="1:7" ht="35.25" customHeight="1">
      <c r="A87" s="12"/>
      <c r="B87" s="26" t="s">
        <v>69</v>
      </c>
      <c r="C87" s="17" t="s">
        <v>202</v>
      </c>
      <c r="D87" s="42">
        <v>77.903</v>
      </c>
      <c r="E87" s="42">
        <v>72.785</v>
      </c>
      <c r="F87" s="42">
        <v>0</v>
      </c>
      <c r="G87" s="42">
        <v>0</v>
      </c>
    </row>
    <row r="88" spans="1:7" ht="46.5" customHeight="1">
      <c r="A88" s="12"/>
      <c r="B88" s="16" t="s">
        <v>47</v>
      </c>
      <c r="C88" s="17" t="s">
        <v>48</v>
      </c>
      <c r="D88" s="42">
        <f>D89</f>
        <v>50</v>
      </c>
      <c r="E88" s="42">
        <f>E89</f>
        <v>0</v>
      </c>
      <c r="F88" s="42">
        <f>F89</f>
        <v>4</v>
      </c>
      <c r="G88" s="42">
        <f>G89</f>
        <v>0</v>
      </c>
    </row>
    <row r="89" spans="1:7" ht="33" customHeight="1">
      <c r="A89" s="12"/>
      <c r="B89" s="26" t="s">
        <v>69</v>
      </c>
      <c r="C89" s="17" t="s">
        <v>99</v>
      </c>
      <c r="D89" s="42">
        <v>50</v>
      </c>
      <c r="E89" s="42">
        <v>0</v>
      </c>
      <c r="F89" s="42">
        <v>4</v>
      </c>
      <c r="G89" s="42">
        <v>0</v>
      </c>
    </row>
    <row r="90" spans="1:7" ht="18" customHeight="1">
      <c r="A90" s="12"/>
      <c r="B90" s="43" t="s">
        <v>156</v>
      </c>
      <c r="C90" s="31" t="s">
        <v>157</v>
      </c>
      <c r="D90" s="44">
        <f>D91+D93</f>
        <v>915.99</v>
      </c>
      <c r="E90" s="44">
        <f>E91+E93</f>
        <v>0</v>
      </c>
      <c r="F90" s="44">
        <f>F91+F93</f>
        <v>0</v>
      </c>
      <c r="G90" s="44">
        <f>G91+G93</f>
        <v>0</v>
      </c>
    </row>
    <row r="91" spans="1:7" ht="19.5" customHeight="1">
      <c r="A91" s="12"/>
      <c r="B91" s="26" t="s">
        <v>248</v>
      </c>
      <c r="C91" s="17" t="s">
        <v>9</v>
      </c>
      <c r="D91" s="42">
        <f>D92</f>
        <v>900</v>
      </c>
      <c r="E91" s="42">
        <f>E92</f>
        <v>0</v>
      </c>
      <c r="F91" s="42">
        <f>F92</f>
        <v>0</v>
      </c>
      <c r="G91" s="42">
        <f>G92</f>
        <v>0</v>
      </c>
    </row>
    <row r="92" spans="1:7" ht="23.25" customHeight="1">
      <c r="A92" s="12"/>
      <c r="B92" s="28" t="s">
        <v>113</v>
      </c>
      <c r="C92" s="17" t="s">
        <v>10</v>
      </c>
      <c r="D92" s="42">
        <v>900</v>
      </c>
      <c r="E92" s="42">
        <v>0</v>
      </c>
      <c r="F92" s="42">
        <v>0</v>
      </c>
      <c r="G92" s="42">
        <v>0</v>
      </c>
    </row>
    <row r="93" spans="1:7" ht="65.25" customHeight="1">
      <c r="A93" s="12"/>
      <c r="B93" s="26" t="s">
        <v>361</v>
      </c>
      <c r="C93" s="17" t="s">
        <v>359</v>
      </c>
      <c r="D93" s="42">
        <f>D94</f>
        <v>15.99</v>
      </c>
      <c r="E93" s="42">
        <f>E94</f>
        <v>0</v>
      </c>
      <c r="F93" s="42">
        <f>F94</f>
        <v>0</v>
      </c>
      <c r="G93" s="42">
        <f>G94</f>
        <v>0</v>
      </c>
    </row>
    <row r="94" spans="1:7" ht="35.25" customHeight="1">
      <c r="A94" s="12"/>
      <c r="B94" s="26" t="s">
        <v>69</v>
      </c>
      <c r="C94" s="17" t="s">
        <v>360</v>
      </c>
      <c r="D94" s="42">
        <v>15.99</v>
      </c>
      <c r="E94" s="42">
        <v>0</v>
      </c>
      <c r="F94" s="42">
        <v>0</v>
      </c>
      <c r="G94" s="42">
        <v>0</v>
      </c>
    </row>
    <row r="95" spans="1:7" ht="23.25" customHeight="1">
      <c r="A95" s="12"/>
      <c r="B95" s="43" t="s">
        <v>32</v>
      </c>
      <c r="C95" s="31" t="s">
        <v>25</v>
      </c>
      <c r="D95" s="44">
        <f>D96</f>
        <v>25685.077</v>
      </c>
      <c r="E95" s="44">
        <f aca="true" t="shared" si="3" ref="E95:G96">E96</f>
        <v>25185</v>
      </c>
      <c r="F95" s="44">
        <f t="shared" si="3"/>
        <v>3700.89538</v>
      </c>
      <c r="G95" s="44">
        <f t="shared" si="3"/>
        <v>3654.63392</v>
      </c>
    </row>
    <row r="96" spans="1:7" ht="48.75" customHeight="1">
      <c r="A96" s="12"/>
      <c r="B96" s="26" t="s">
        <v>31</v>
      </c>
      <c r="C96" s="17" t="s">
        <v>26</v>
      </c>
      <c r="D96" s="42">
        <f>D97</f>
        <v>25685.077</v>
      </c>
      <c r="E96" s="42">
        <f t="shared" si="3"/>
        <v>25185</v>
      </c>
      <c r="F96" s="42">
        <f t="shared" si="3"/>
        <v>3700.89538</v>
      </c>
      <c r="G96" s="42">
        <f t="shared" si="3"/>
        <v>3654.63392</v>
      </c>
    </row>
    <row r="97" spans="1:7" ht="48.75" customHeight="1">
      <c r="A97" s="12"/>
      <c r="B97" s="28" t="s">
        <v>51</v>
      </c>
      <c r="C97" s="17" t="s">
        <v>27</v>
      </c>
      <c r="D97" s="42">
        <v>25685.077</v>
      </c>
      <c r="E97" s="42">
        <v>25185</v>
      </c>
      <c r="F97" s="42">
        <v>3700.89538</v>
      </c>
      <c r="G97" s="42">
        <v>3654.63392</v>
      </c>
    </row>
    <row r="98" spans="1:7" ht="18.75" customHeight="1">
      <c r="A98" s="12"/>
      <c r="B98" s="43" t="s">
        <v>264</v>
      </c>
      <c r="C98" s="31" t="s">
        <v>265</v>
      </c>
      <c r="D98" s="44">
        <f>D99</f>
        <v>572</v>
      </c>
      <c r="E98" s="44">
        <f>E99</f>
        <v>462</v>
      </c>
      <c r="F98" s="44">
        <f>F99</f>
        <v>229.09012</v>
      </c>
      <c r="G98" s="44">
        <f>G99</f>
        <v>220.06504</v>
      </c>
    </row>
    <row r="99" spans="1:7" ht="33.75" customHeight="1">
      <c r="A99" s="12"/>
      <c r="B99" s="26" t="s">
        <v>316</v>
      </c>
      <c r="C99" s="17" t="s">
        <v>313</v>
      </c>
      <c r="D99" s="42">
        <f>D101+D100</f>
        <v>572</v>
      </c>
      <c r="E99" s="42">
        <f>E101+E100</f>
        <v>462</v>
      </c>
      <c r="F99" s="42">
        <f>F101+F100</f>
        <v>229.09012</v>
      </c>
      <c r="G99" s="42">
        <f>G101+G100</f>
        <v>220.06504</v>
      </c>
    </row>
    <row r="100" spans="1:7" ht="33.75" customHeight="1">
      <c r="A100" s="12"/>
      <c r="B100" s="16" t="s">
        <v>64</v>
      </c>
      <c r="C100" s="17" t="s">
        <v>314</v>
      </c>
      <c r="D100" s="42">
        <v>362</v>
      </c>
      <c r="E100" s="42">
        <v>362</v>
      </c>
      <c r="F100" s="42">
        <v>164.32837</v>
      </c>
      <c r="G100" s="42">
        <v>164.32837</v>
      </c>
    </row>
    <row r="101" spans="1:7" ht="37.5" customHeight="1">
      <c r="A101" s="12"/>
      <c r="B101" s="26" t="s">
        <v>69</v>
      </c>
      <c r="C101" s="17" t="s">
        <v>315</v>
      </c>
      <c r="D101" s="42">
        <v>210</v>
      </c>
      <c r="E101" s="42">
        <v>100</v>
      </c>
      <c r="F101" s="42">
        <v>64.76175</v>
      </c>
      <c r="G101" s="42">
        <v>55.73667</v>
      </c>
    </row>
    <row r="102" spans="1:7" ht="22.5" customHeight="1">
      <c r="A102" s="12"/>
      <c r="B102" s="43" t="s">
        <v>234</v>
      </c>
      <c r="C102" s="31" t="s">
        <v>235</v>
      </c>
      <c r="D102" s="44">
        <f>D103</f>
        <v>50</v>
      </c>
      <c r="E102" s="44">
        <f aca="true" t="shared" si="4" ref="E102:G103">E103</f>
        <v>0</v>
      </c>
      <c r="F102" s="44">
        <f t="shared" si="4"/>
        <v>12.19997</v>
      </c>
      <c r="G102" s="44">
        <f t="shared" si="4"/>
        <v>0</v>
      </c>
    </row>
    <row r="103" spans="1:7" ht="64.5" customHeight="1">
      <c r="A103" s="12"/>
      <c r="B103" s="26" t="s">
        <v>33</v>
      </c>
      <c r="C103" s="17" t="s">
        <v>236</v>
      </c>
      <c r="D103" s="42">
        <f>D104</f>
        <v>50</v>
      </c>
      <c r="E103" s="42">
        <f t="shared" si="4"/>
        <v>0</v>
      </c>
      <c r="F103" s="42">
        <f t="shared" si="4"/>
        <v>12.19997</v>
      </c>
      <c r="G103" s="42">
        <f t="shared" si="4"/>
        <v>0</v>
      </c>
    </row>
    <row r="104" spans="1:7" ht="36.75" customHeight="1">
      <c r="A104" s="12"/>
      <c r="B104" s="26" t="s">
        <v>69</v>
      </c>
      <c r="C104" s="17" t="s">
        <v>100</v>
      </c>
      <c r="D104" s="42">
        <v>50</v>
      </c>
      <c r="E104" s="42">
        <v>0</v>
      </c>
      <c r="F104" s="42">
        <v>12.19997</v>
      </c>
      <c r="G104" s="42">
        <v>0</v>
      </c>
    </row>
    <row r="105" spans="1:7" ht="25.5" customHeight="1">
      <c r="A105" s="12"/>
      <c r="B105" s="43" t="s">
        <v>280</v>
      </c>
      <c r="C105" s="31" t="s">
        <v>281</v>
      </c>
      <c r="D105" s="44">
        <f>D108+D106</f>
        <v>7729.456999999999</v>
      </c>
      <c r="E105" s="44">
        <f>E108+E106</f>
        <v>6871.28</v>
      </c>
      <c r="F105" s="44">
        <f>F108+F106</f>
        <v>0</v>
      </c>
      <c r="G105" s="44">
        <f>G108+G106</f>
        <v>0</v>
      </c>
    </row>
    <row r="106" spans="1:7" ht="36" customHeight="1">
      <c r="A106" s="12"/>
      <c r="B106" s="26" t="s">
        <v>180</v>
      </c>
      <c r="C106" s="17" t="s">
        <v>178</v>
      </c>
      <c r="D106" s="42">
        <f>D107</f>
        <v>6871.28</v>
      </c>
      <c r="E106" s="42">
        <f>E107</f>
        <v>6871.28</v>
      </c>
      <c r="F106" s="42">
        <f>F107</f>
        <v>0</v>
      </c>
      <c r="G106" s="42">
        <f>G107</f>
        <v>0</v>
      </c>
    </row>
    <row r="107" spans="1:7" ht="55.5" customHeight="1">
      <c r="A107" s="12"/>
      <c r="B107" s="28" t="s">
        <v>51</v>
      </c>
      <c r="C107" s="17" t="s">
        <v>179</v>
      </c>
      <c r="D107" s="42">
        <v>6871.28</v>
      </c>
      <c r="E107" s="42">
        <v>6871.28</v>
      </c>
      <c r="F107" s="42">
        <v>0</v>
      </c>
      <c r="G107" s="42">
        <v>0</v>
      </c>
    </row>
    <row r="108" spans="1:7" ht="47.25" customHeight="1">
      <c r="A108" s="12"/>
      <c r="B108" s="85" t="s">
        <v>267</v>
      </c>
      <c r="C108" s="17" t="s">
        <v>244</v>
      </c>
      <c r="D108" s="42">
        <f>D109</f>
        <v>858.177</v>
      </c>
      <c r="E108" s="42">
        <f>E109</f>
        <v>0</v>
      </c>
      <c r="F108" s="42">
        <f>F109</f>
        <v>0</v>
      </c>
      <c r="G108" s="42">
        <f>G109</f>
        <v>0</v>
      </c>
    </row>
    <row r="109" spans="1:7" ht="47.25" customHeight="1">
      <c r="A109" s="12"/>
      <c r="B109" s="28" t="s">
        <v>51</v>
      </c>
      <c r="C109" s="17" t="s">
        <v>50</v>
      </c>
      <c r="D109" s="42">
        <v>858.177</v>
      </c>
      <c r="E109" s="42">
        <v>0</v>
      </c>
      <c r="F109" s="42">
        <v>0</v>
      </c>
      <c r="G109" s="42">
        <v>0</v>
      </c>
    </row>
    <row r="110" spans="1:7" ht="18" customHeight="1">
      <c r="A110" s="29"/>
      <c r="B110" s="69" t="s">
        <v>291</v>
      </c>
      <c r="C110" s="31" t="s">
        <v>292</v>
      </c>
      <c r="D110" s="39">
        <f>D111+D113</f>
        <v>1942.85</v>
      </c>
      <c r="E110" s="39">
        <f>E111+E113</f>
        <v>1832.85</v>
      </c>
      <c r="F110" s="39">
        <f>F111+F113</f>
        <v>1842.85</v>
      </c>
      <c r="G110" s="39">
        <f>G111+G113</f>
        <v>1832.85</v>
      </c>
    </row>
    <row r="111" spans="1:7" ht="67.5" customHeight="1">
      <c r="A111" s="29"/>
      <c r="B111" s="84" t="s">
        <v>40</v>
      </c>
      <c r="C111" s="17" t="s">
        <v>35</v>
      </c>
      <c r="D111" s="79">
        <f>D112</f>
        <v>1832.85</v>
      </c>
      <c r="E111" s="79">
        <f>E112</f>
        <v>1832.85</v>
      </c>
      <c r="F111" s="79">
        <f>F112</f>
        <v>1832.85</v>
      </c>
      <c r="G111" s="79">
        <f>G112</f>
        <v>1832.85</v>
      </c>
    </row>
    <row r="112" spans="1:7" ht="26.25" customHeight="1">
      <c r="A112" s="29"/>
      <c r="B112" s="28" t="s">
        <v>113</v>
      </c>
      <c r="C112" s="17" t="s">
        <v>266</v>
      </c>
      <c r="D112" s="79">
        <v>1832.85</v>
      </c>
      <c r="E112" s="79">
        <v>1832.85</v>
      </c>
      <c r="F112" s="79">
        <v>1832.85</v>
      </c>
      <c r="G112" s="79">
        <v>1832.85</v>
      </c>
    </row>
    <row r="113" spans="1:7" ht="70.5" customHeight="1">
      <c r="A113" s="29"/>
      <c r="B113" s="28" t="s">
        <v>243</v>
      </c>
      <c r="C113" s="17" t="s">
        <v>241</v>
      </c>
      <c r="D113" s="79">
        <f>D114</f>
        <v>110</v>
      </c>
      <c r="E113" s="79">
        <f>E114</f>
        <v>0</v>
      </c>
      <c r="F113" s="79">
        <f>F114</f>
        <v>10</v>
      </c>
      <c r="G113" s="79">
        <f>G114</f>
        <v>0</v>
      </c>
    </row>
    <row r="114" spans="1:7" ht="26.25" customHeight="1">
      <c r="A114" s="29"/>
      <c r="B114" s="28" t="s">
        <v>113</v>
      </c>
      <c r="C114" s="17" t="s">
        <v>242</v>
      </c>
      <c r="D114" s="79">
        <v>110</v>
      </c>
      <c r="E114" s="79">
        <v>0</v>
      </c>
      <c r="F114" s="79">
        <v>10</v>
      </c>
      <c r="G114" s="79">
        <v>0</v>
      </c>
    </row>
    <row r="115" spans="1:7" ht="21" customHeight="1">
      <c r="A115" s="29"/>
      <c r="B115" s="71" t="s">
        <v>334</v>
      </c>
      <c r="C115" s="72" t="s">
        <v>269</v>
      </c>
      <c r="D115" s="47">
        <f>D116+D119+D129+D124</f>
        <v>5323.304</v>
      </c>
      <c r="E115" s="47">
        <f>E116+E119+E129+E124</f>
        <v>4306.104</v>
      </c>
      <c r="F115" s="47">
        <f>F116+F119+F129+F124</f>
        <v>1112.05922</v>
      </c>
      <c r="G115" s="47">
        <f>G116+G119+G129+G124</f>
        <v>823.0249200000001</v>
      </c>
    </row>
    <row r="116" spans="1:7" ht="21" customHeight="1">
      <c r="A116" s="29"/>
      <c r="B116" s="71" t="s">
        <v>166</v>
      </c>
      <c r="C116" s="72" t="s">
        <v>270</v>
      </c>
      <c r="D116" s="47">
        <f aca="true" t="shared" si="5" ref="D116:G117">D117</f>
        <v>860</v>
      </c>
      <c r="E116" s="47">
        <f t="shared" si="5"/>
        <v>0</v>
      </c>
      <c r="F116" s="47">
        <f t="shared" si="5"/>
        <v>231.834</v>
      </c>
      <c r="G116" s="47">
        <f t="shared" si="5"/>
        <v>0</v>
      </c>
    </row>
    <row r="117" spans="1:7" ht="33" customHeight="1">
      <c r="A117" s="29"/>
      <c r="B117" s="80" t="s">
        <v>271</v>
      </c>
      <c r="C117" s="81" t="s">
        <v>272</v>
      </c>
      <c r="D117" s="45">
        <f t="shared" si="5"/>
        <v>860</v>
      </c>
      <c r="E117" s="45">
        <f t="shared" si="5"/>
        <v>0</v>
      </c>
      <c r="F117" s="45">
        <f t="shared" si="5"/>
        <v>231.834</v>
      </c>
      <c r="G117" s="45">
        <f t="shared" si="5"/>
        <v>0</v>
      </c>
    </row>
    <row r="118" spans="1:7" ht="24" customHeight="1">
      <c r="A118" s="29"/>
      <c r="B118" s="80" t="s">
        <v>176</v>
      </c>
      <c r="C118" s="81" t="s">
        <v>175</v>
      </c>
      <c r="D118" s="45">
        <v>860</v>
      </c>
      <c r="E118" s="45">
        <v>0</v>
      </c>
      <c r="F118" s="45">
        <v>231.834</v>
      </c>
      <c r="G118" s="45">
        <v>0</v>
      </c>
    </row>
    <row r="119" spans="1:7" ht="21.75" customHeight="1">
      <c r="A119" s="29"/>
      <c r="B119" s="13" t="s">
        <v>335</v>
      </c>
      <c r="C119" s="31" t="s">
        <v>336</v>
      </c>
      <c r="D119" s="47">
        <f>D122+D120</f>
        <v>680.065</v>
      </c>
      <c r="E119" s="47">
        <f>E122+E120</f>
        <v>642.865</v>
      </c>
      <c r="F119" s="47">
        <f>F122+F120</f>
        <v>680.065</v>
      </c>
      <c r="G119" s="47">
        <f>G122+G120</f>
        <v>642.865</v>
      </c>
    </row>
    <row r="120" spans="1:7" ht="94.5" customHeight="1">
      <c r="A120" s="29"/>
      <c r="B120" s="92" t="s">
        <v>255</v>
      </c>
      <c r="C120" s="17" t="s">
        <v>254</v>
      </c>
      <c r="D120" s="45">
        <f>D121</f>
        <v>619.2</v>
      </c>
      <c r="E120" s="45">
        <f>E121</f>
        <v>582</v>
      </c>
      <c r="F120" s="45">
        <f>F121</f>
        <v>619.2</v>
      </c>
      <c r="G120" s="45">
        <f>G121</f>
        <v>582</v>
      </c>
    </row>
    <row r="121" spans="1:7" ht="21.75" customHeight="1">
      <c r="A121" s="29"/>
      <c r="B121" s="28" t="s">
        <v>121</v>
      </c>
      <c r="C121" s="17" t="s">
        <v>56</v>
      </c>
      <c r="D121" s="45">
        <v>619.2</v>
      </c>
      <c r="E121" s="45">
        <v>582</v>
      </c>
      <c r="F121" s="45">
        <v>619.2</v>
      </c>
      <c r="G121" s="45">
        <v>582</v>
      </c>
    </row>
    <row r="122" spans="1:7" ht="48" customHeight="1">
      <c r="A122" s="29"/>
      <c r="B122" s="74" t="s">
        <v>365</v>
      </c>
      <c r="C122" s="17" t="s">
        <v>363</v>
      </c>
      <c r="D122" s="45">
        <f>D123</f>
        <v>60.865</v>
      </c>
      <c r="E122" s="45">
        <f>E123</f>
        <v>60.865</v>
      </c>
      <c r="F122" s="45">
        <f>F123</f>
        <v>60.865</v>
      </c>
      <c r="G122" s="45">
        <f>G123</f>
        <v>60.865</v>
      </c>
    </row>
    <row r="123" spans="1:7" ht="31.5" customHeight="1">
      <c r="A123" s="29"/>
      <c r="B123" s="26" t="s">
        <v>64</v>
      </c>
      <c r="C123" s="17" t="s">
        <v>364</v>
      </c>
      <c r="D123" s="45">
        <v>60.865</v>
      </c>
      <c r="E123" s="52">
        <v>60.865</v>
      </c>
      <c r="F123" s="52">
        <v>60.865</v>
      </c>
      <c r="G123" s="52">
        <v>60.865</v>
      </c>
    </row>
    <row r="124" spans="1:7" ht="17.25" customHeight="1">
      <c r="A124" s="29"/>
      <c r="B124" s="43" t="s">
        <v>304</v>
      </c>
      <c r="C124" s="31" t="s">
        <v>305</v>
      </c>
      <c r="D124" s="47">
        <f>D125+D127</f>
        <v>3191.76</v>
      </c>
      <c r="E124" s="47">
        <f>E125+E127</f>
        <v>3191.76</v>
      </c>
      <c r="F124" s="47">
        <f>F125+F127</f>
        <v>0</v>
      </c>
      <c r="G124" s="47">
        <f>G125+G127</f>
        <v>0</v>
      </c>
    </row>
    <row r="125" spans="1:7" ht="47.25" customHeight="1">
      <c r="A125" s="29"/>
      <c r="B125" s="74" t="s">
        <v>372</v>
      </c>
      <c r="C125" s="17" t="s">
        <v>88</v>
      </c>
      <c r="D125" s="45">
        <f>D126</f>
        <v>2127.84</v>
      </c>
      <c r="E125" s="45">
        <f>E126</f>
        <v>2127.84</v>
      </c>
      <c r="F125" s="45">
        <f>F126</f>
        <v>0</v>
      </c>
      <c r="G125" s="45">
        <f>G126</f>
        <v>0</v>
      </c>
    </row>
    <row r="126" spans="1:7" ht="48" customHeight="1">
      <c r="A126" s="29"/>
      <c r="B126" s="26" t="s">
        <v>51</v>
      </c>
      <c r="C126" s="17" t="s">
        <v>220</v>
      </c>
      <c r="D126" s="45">
        <v>2127.84</v>
      </c>
      <c r="E126" s="52">
        <v>2127.84</v>
      </c>
      <c r="F126" s="52">
        <v>0</v>
      </c>
      <c r="G126" s="52">
        <v>0</v>
      </c>
    </row>
    <row r="127" spans="1:7" ht="61.5" customHeight="1">
      <c r="A127" s="29"/>
      <c r="B127" s="26" t="s">
        <v>93</v>
      </c>
      <c r="C127" s="17" t="s">
        <v>89</v>
      </c>
      <c r="D127" s="45">
        <f>D128</f>
        <v>1063.92</v>
      </c>
      <c r="E127" s="45">
        <f>E128</f>
        <v>1063.92</v>
      </c>
      <c r="F127" s="45">
        <f>F128</f>
        <v>0</v>
      </c>
      <c r="G127" s="45">
        <f>G128</f>
        <v>0</v>
      </c>
    </row>
    <row r="128" spans="1:7" ht="53.25" customHeight="1">
      <c r="A128" s="29"/>
      <c r="B128" s="26" t="s">
        <v>51</v>
      </c>
      <c r="C128" s="17" t="s">
        <v>327</v>
      </c>
      <c r="D128" s="45">
        <v>1063.92</v>
      </c>
      <c r="E128" s="52">
        <v>1063.92</v>
      </c>
      <c r="F128" s="52">
        <v>0</v>
      </c>
      <c r="G128" s="52">
        <v>0</v>
      </c>
    </row>
    <row r="129" spans="1:7" ht="20.25" customHeight="1">
      <c r="A129" s="29"/>
      <c r="B129" s="43" t="s">
        <v>273</v>
      </c>
      <c r="C129" s="31" t="s">
        <v>274</v>
      </c>
      <c r="D129" s="47">
        <f>D132+D130</f>
        <v>591.479</v>
      </c>
      <c r="E129" s="47">
        <f>E132+E130</f>
        <v>471.479</v>
      </c>
      <c r="F129" s="47">
        <f>F132+F130</f>
        <v>200.16022</v>
      </c>
      <c r="G129" s="47">
        <f>G132+G130</f>
        <v>180.15992</v>
      </c>
    </row>
    <row r="130" spans="1:7" ht="20.25" customHeight="1">
      <c r="A130" s="29"/>
      <c r="B130" s="16" t="s">
        <v>337</v>
      </c>
      <c r="C130" s="17" t="s">
        <v>152</v>
      </c>
      <c r="D130" s="45">
        <f>D131</f>
        <v>120</v>
      </c>
      <c r="E130" s="45">
        <f>E131</f>
        <v>0</v>
      </c>
      <c r="F130" s="45">
        <f>F131</f>
        <v>20</v>
      </c>
      <c r="G130" s="45">
        <f>G131</f>
        <v>0</v>
      </c>
    </row>
    <row r="131" spans="1:7" ht="33.75" customHeight="1">
      <c r="A131" s="29"/>
      <c r="B131" s="16" t="s">
        <v>189</v>
      </c>
      <c r="C131" s="17" t="s">
        <v>153</v>
      </c>
      <c r="D131" s="45">
        <v>120</v>
      </c>
      <c r="E131" s="45">
        <v>0</v>
      </c>
      <c r="F131" s="45">
        <v>20</v>
      </c>
      <c r="G131" s="45">
        <v>0</v>
      </c>
    </row>
    <row r="132" spans="1:7" ht="33" customHeight="1">
      <c r="A132" s="29"/>
      <c r="B132" s="26" t="s">
        <v>275</v>
      </c>
      <c r="C132" s="17" t="s">
        <v>276</v>
      </c>
      <c r="D132" s="45">
        <f>D133+D134</f>
        <v>471.479</v>
      </c>
      <c r="E132" s="45">
        <f>E133+E134</f>
        <v>471.479</v>
      </c>
      <c r="F132" s="45">
        <f>F133+F134</f>
        <v>180.16022</v>
      </c>
      <c r="G132" s="45">
        <f>G133+G134</f>
        <v>180.15992</v>
      </c>
    </row>
    <row r="133" spans="1:7" ht="31.5" customHeight="1">
      <c r="A133" s="29"/>
      <c r="B133" s="26" t="s">
        <v>64</v>
      </c>
      <c r="C133" s="17" t="s">
        <v>106</v>
      </c>
      <c r="D133" s="45">
        <v>310.4</v>
      </c>
      <c r="E133" s="52">
        <v>310.4</v>
      </c>
      <c r="F133" s="52">
        <v>139.9813</v>
      </c>
      <c r="G133" s="52">
        <v>139.981</v>
      </c>
    </row>
    <row r="134" spans="1:7" ht="41.25" customHeight="1">
      <c r="A134" s="29"/>
      <c r="B134" s="26" t="s">
        <v>69</v>
      </c>
      <c r="C134" s="17" t="s">
        <v>107</v>
      </c>
      <c r="D134" s="45">
        <v>161.079</v>
      </c>
      <c r="E134" s="52">
        <v>161.079</v>
      </c>
      <c r="F134" s="52">
        <v>40.17892</v>
      </c>
      <c r="G134" s="52">
        <v>40.17892</v>
      </c>
    </row>
    <row r="135" spans="1:7" ht="20.25" customHeight="1">
      <c r="A135" s="29"/>
      <c r="B135" s="43" t="s">
        <v>167</v>
      </c>
      <c r="C135" s="31" t="s">
        <v>277</v>
      </c>
      <c r="D135" s="47">
        <f>D136+D140</f>
        <v>2432.5020000000004</v>
      </c>
      <c r="E135" s="47">
        <f>E136+E140</f>
        <v>0</v>
      </c>
      <c r="F135" s="47">
        <f>F136+F140</f>
        <v>1320.24716</v>
      </c>
      <c r="G135" s="47">
        <f>G136+G140</f>
        <v>0</v>
      </c>
    </row>
    <row r="136" spans="1:7" ht="27" customHeight="1">
      <c r="A136" s="29"/>
      <c r="B136" s="26" t="s">
        <v>108</v>
      </c>
      <c r="C136" s="17" t="s">
        <v>278</v>
      </c>
      <c r="D136" s="45">
        <f>D137+D138+D139</f>
        <v>2431.952</v>
      </c>
      <c r="E136" s="45">
        <f>E137+E138+E139</f>
        <v>0</v>
      </c>
      <c r="F136" s="45">
        <f>F137+F138+F139</f>
        <v>1319.69716</v>
      </c>
      <c r="G136" s="45">
        <f>G137+G138+G139</f>
        <v>0</v>
      </c>
    </row>
    <row r="137" spans="1:7" ht="33.75" customHeight="1">
      <c r="A137" s="29"/>
      <c r="B137" s="26" t="s">
        <v>79</v>
      </c>
      <c r="C137" s="17" t="s">
        <v>110</v>
      </c>
      <c r="D137" s="45">
        <v>1367</v>
      </c>
      <c r="E137" s="52">
        <v>0</v>
      </c>
      <c r="F137" s="52">
        <v>497.39151</v>
      </c>
      <c r="G137" s="52">
        <v>0</v>
      </c>
    </row>
    <row r="138" spans="1:7" ht="36" customHeight="1">
      <c r="A138" s="29"/>
      <c r="B138" s="26" t="s">
        <v>69</v>
      </c>
      <c r="C138" s="17" t="s">
        <v>109</v>
      </c>
      <c r="D138" s="45">
        <v>1021.952</v>
      </c>
      <c r="E138" s="52">
        <v>0</v>
      </c>
      <c r="F138" s="52">
        <v>799.48592</v>
      </c>
      <c r="G138" s="52">
        <v>0</v>
      </c>
    </row>
    <row r="139" spans="1:7" ht="25.5" customHeight="1">
      <c r="A139" s="29"/>
      <c r="B139" s="26" t="s">
        <v>71</v>
      </c>
      <c r="C139" s="17" t="s">
        <v>111</v>
      </c>
      <c r="D139" s="45">
        <v>43</v>
      </c>
      <c r="E139" s="52">
        <v>0</v>
      </c>
      <c r="F139" s="52">
        <v>22.81973</v>
      </c>
      <c r="G139" s="52">
        <v>0</v>
      </c>
    </row>
    <row r="140" spans="1:7" ht="48.75" customHeight="1">
      <c r="A140" s="29"/>
      <c r="B140" s="26" t="s">
        <v>247</v>
      </c>
      <c r="C140" s="17" t="s">
        <v>246</v>
      </c>
      <c r="D140" s="45">
        <f>D141</f>
        <v>0.55</v>
      </c>
      <c r="E140" s="45">
        <f>E141</f>
        <v>0</v>
      </c>
      <c r="F140" s="45">
        <f>F141</f>
        <v>0.55</v>
      </c>
      <c r="G140" s="45">
        <f>G141</f>
        <v>0</v>
      </c>
    </row>
    <row r="141" spans="1:7" ht="32.25" customHeight="1">
      <c r="A141" s="29"/>
      <c r="B141" s="26" t="s">
        <v>113</v>
      </c>
      <c r="C141" s="17" t="s">
        <v>245</v>
      </c>
      <c r="D141" s="45">
        <v>0.55</v>
      </c>
      <c r="E141" s="52">
        <v>0</v>
      </c>
      <c r="F141" s="52">
        <v>0.55</v>
      </c>
      <c r="G141" s="52">
        <v>0</v>
      </c>
    </row>
    <row r="142" spans="1:7" ht="31.5" customHeight="1">
      <c r="A142" s="49">
        <v>748</v>
      </c>
      <c r="B142" s="50" t="s">
        <v>279</v>
      </c>
      <c r="C142" s="17" t="s">
        <v>224</v>
      </c>
      <c r="D142" s="11">
        <f>D143+D150+D155+D162+D174+D146</f>
        <v>32021.503</v>
      </c>
      <c r="E142" s="11">
        <f>E143+E150+E155+E162+E174+E146</f>
        <v>15792.31</v>
      </c>
      <c r="F142" s="11">
        <f>F143+F150+F155+F162+F174+F146</f>
        <v>13155.6996</v>
      </c>
      <c r="G142" s="11">
        <f>G143+G150+G155+G162+G174+G146</f>
        <v>4697.39536</v>
      </c>
    </row>
    <row r="143" spans="1:7" ht="31.5" customHeight="1">
      <c r="A143" s="49"/>
      <c r="B143" s="13" t="s">
        <v>227</v>
      </c>
      <c r="C143" s="31" t="s">
        <v>228</v>
      </c>
      <c r="D143" s="51">
        <f>D144</f>
        <v>3111</v>
      </c>
      <c r="E143" s="51">
        <f aca="true" t="shared" si="6" ref="E143:G144">E144</f>
        <v>0</v>
      </c>
      <c r="F143" s="51">
        <f t="shared" si="6"/>
        <v>1490.62</v>
      </c>
      <c r="G143" s="51">
        <f t="shared" si="6"/>
        <v>0</v>
      </c>
    </row>
    <row r="144" spans="1:7" ht="31.5" customHeight="1">
      <c r="A144" s="49"/>
      <c r="B144" s="28" t="s">
        <v>258</v>
      </c>
      <c r="C144" s="17" t="s">
        <v>351</v>
      </c>
      <c r="D144" s="52">
        <f>D145</f>
        <v>3111</v>
      </c>
      <c r="E144" s="52">
        <f t="shared" si="6"/>
        <v>0</v>
      </c>
      <c r="F144" s="52">
        <f t="shared" si="6"/>
        <v>1490.62</v>
      </c>
      <c r="G144" s="52">
        <f t="shared" si="6"/>
        <v>0</v>
      </c>
    </row>
    <row r="145" spans="1:7" ht="30" customHeight="1">
      <c r="A145" s="49"/>
      <c r="B145" s="26" t="s">
        <v>113</v>
      </c>
      <c r="C145" s="17" t="s">
        <v>62</v>
      </c>
      <c r="D145" s="52">
        <v>3111</v>
      </c>
      <c r="E145" s="52">
        <v>0</v>
      </c>
      <c r="F145" s="52">
        <v>1490.62</v>
      </c>
      <c r="G145" s="52">
        <v>0</v>
      </c>
    </row>
    <row r="146" spans="1:7" ht="24.75" customHeight="1">
      <c r="A146" s="49"/>
      <c r="B146" s="43" t="s">
        <v>80</v>
      </c>
      <c r="C146" s="31" t="s">
        <v>81</v>
      </c>
      <c r="D146" s="51">
        <f>D147</f>
        <v>583.1030000000001</v>
      </c>
      <c r="E146" s="51">
        <f>E147</f>
        <v>544.91</v>
      </c>
      <c r="F146" s="51">
        <f>F147</f>
        <v>0</v>
      </c>
      <c r="G146" s="51">
        <f>G147</f>
        <v>0</v>
      </c>
    </row>
    <row r="147" spans="1:7" ht="48" customHeight="1">
      <c r="A147" s="49"/>
      <c r="B147" s="26" t="s">
        <v>11</v>
      </c>
      <c r="C147" s="17" t="s">
        <v>82</v>
      </c>
      <c r="D147" s="52">
        <f>D148+D149</f>
        <v>583.1030000000001</v>
      </c>
      <c r="E147" s="52">
        <f>E148+E149</f>
        <v>544.91</v>
      </c>
      <c r="F147" s="52">
        <f>F148+F149</f>
        <v>0</v>
      </c>
      <c r="G147" s="52">
        <f>G148+G149</f>
        <v>0</v>
      </c>
    </row>
    <row r="148" spans="1:7" ht="30" customHeight="1">
      <c r="A148" s="49"/>
      <c r="B148" s="26" t="s">
        <v>61</v>
      </c>
      <c r="C148" s="17" t="s">
        <v>83</v>
      </c>
      <c r="D148" s="52">
        <v>288.004</v>
      </c>
      <c r="E148" s="52">
        <v>269.14</v>
      </c>
      <c r="F148" s="52">
        <v>0</v>
      </c>
      <c r="G148" s="52">
        <v>0</v>
      </c>
    </row>
    <row r="149" spans="1:7" ht="30" customHeight="1">
      <c r="A149" s="49"/>
      <c r="B149" s="26" t="s">
        <v>116</v>
      </c>
      <c r="C149" s="17" t="s">
        <v>84</v>
      </c>
      <c r="D149" s="52">
        <v>295.099</v>
      </c>
      <c r="E149" s="52">
        <v>275.77</v>
      </c>
      <c r="F149" s="52">
        <v>0</v>
      </c>
      <c r="G149" s="52">
        <v>0</v>
      </c>
    </row>
    <row r="150" spans="1:7" ht="18" customHeight="1">
      <c r="A150" s="49"/>
      <c r="B150" s="30" t="s">
        <v>280</v>
      </c>
      <c r="C150" s="14" t="s">
        <v>281</v>
      </c>
      <c r="D150" s="51">
        <f>D151+D153</f>
        <v>3384</v>
      </c>
      <c r="E150" s="51">
        <f>E151+E153</f>
        <v>2019</v>
      </c>
      <c r="F150" s="51">
        <f>F151+F153</f>
        <v>1622.192</v>
      </c>
      <c r="G150" s="51">
        <f>G151+G153</f>
        <v>652.322</v>
      </c>
    </row>
    <row r="151" spans="1:7" ht="19.5" customHeight="1">
      <c r="A151" s="49"/>
      <c r="B151" s="16" t="s">
        <v>282</v>
      </c>
      <c r="C151" s="17" t="s">
        <v>283</v>
      </c>
      <c r="D151" s="52">
        <f>SUM(D152:D152)</f>
        <v>1365</v>
      </c>
      <c r="E151" s="52">
        <f>SUM(E152:E152)</f>
        <v>0</v>
      </c>
      <c r="F151" s="52">
        <f>SUM(F152:F152)</f>
        <v>969.87</v>
      </c>
      <c r="G151" s="52">
        <f>SUM(G152:G152)</f>
        <v>0</v>
      </c>
    </row>
    <row r="152" spans="1:7" ht="28.5" customHeight="1">
      <c r="A152" s="49"/>
      <c r="B152" s="26" t="s">
        <v>113</v>
      </c>
      <c r="C152" s="17" t="s">
        <v>114</v>
      </c>
      <c r="D152" s="52">
        <v>1365</v>
      </c>
      <c r="E152" s="52">
        <v>0</v>
      </c>
      <c r="F152" s="52">
        <v>969.87</v>
      </c>
      <c r="G152" s="52">
        <v>0</v>
      </c>
    </row>
    <row r="153" spans="1:7" ht="60.75" customHeight="1">
      <c r="A153" s="49"/>
      <c r="B153" s="16" t="s">
        <v>362</v>
      </c>
      <c r="C153" s="17" t="s">
        <v>15</v>
      </c>
      <c r="D153" s="52">
        <f>D154</f>
        <v>2019</v>
      </c>
      <c r="E153" s="52">
        <f>E154</f>
        <v>2019</v>
      </c>
      <c r="F153" s="52">
        <f>F154</f>
        <v>652.322</v>
      </c>
      <c r="G153" s="52">
        <f>G154</f>
        <v>652.322</v>
      </c>
    </row>
    <row r="154" spans="1:7" ht="27.75" customHeight="1">
      <c r="A154" s="49"/>
      <c r="B154" s="26" t="s">
        <v>113</v>
      </c>
      <c r="C154" s="17" t="s">
        <v>16</v>
      </c>
      <c r="D154" s="52">
        <v>2019</v>
      </c>
      <c r="E154" s="52">
        <v>2019</v>
      </c>
      <c r="F154" s="52">
        <v>652.322</v>
      </c>
      <c r="G154" s="52">
        <v>652.322</v>
      </c>
    </row>
    <row r="155" spans="1:7" ht="18.75" customHeight="1">
      <c r="A155" s="49"/>
      <c r="B155" s="53" t="s">
        <v>284</v>
      </c>
      <c r="C155" s="54" t="s">
        <v>285</v>
      </c>
      <c r="D155" s="44">
        <f>D156+D160+D158</f>
        <v>1364.4</v>
      </c>
      <c r="E155" s="44">
        <f>E156+E160+E158</f>
        <v>202.4</v>
      </c>
      <c r="F155" s="44">
        <f>F156+F160+F158</f>
        <v>415.902</v>
      </c>
      <c r="G155" s="44">
        <f>G156+G160+G158</f>
        <v>0</v>
      </c>
    </row>
    <row r="156" spans="1:7" ht="18.75" customHeight="1">
      <c r="A156" s="49"/>
      <c r="B156" s="55" t="s">
        <v>286</v>
      </c>
      <c r="C156" s="17" t="s">
        <v>287</v>
      </c>
      <c r="D156" s="42">
        <f>D157</f>
        <v>1095</v>
      </c>
      <c r="E156" s="42">
        <f>E157</f>
        <v>0</v>
      </c>
      <c r="F156" s="42">
        <f>F157</f>
        <v>377.25</v>
      </c>
      <c r="G156" s="42">
        <f>G157</f>
        <v>0</v>
      </c>
    </row>
    <row r="157" spans="1:7" ht="24" customHeight="1">
      <c r="A157" s="49"/>
      <c r="B157" s="26" t="s">
        <v>116</v>
      </c>
      <c r="C157" s="17" t="s">
        <v>115</v>
      </c>
      <c r="D157" s="42">
        <v>1095</v>
      </c>
      <c r="E157" s="42">
        <v>0</v>
      </c>
      <c r="F157" s="42">
        <v>377.25</v>
      </c>
      <c r="G157" s="42">
        <v>0</v>
      </c>
    </row>
    <row r="158" spans="1:7" ht="79.5" customHeight="1">
      <c r="A158" s="49"/>
      <c r="B158" s="93" t="s">
        <v>214</v>
      </c>
      <c r="C158" s="17" t="s">
        <v>375</v>
      </c>
      <c r="D158" s="42">
        <f>D159</f>
        <v>226.4</v>
      </c>
      <c r="E158" s="42">
        <f>E159</f>
        <v>202.4</v>
      </c>
      <c r="F158" s="42">
        <f>F159</f>
        <v>0</v>
      </c>
      <c r="G158" s="42">
        <f>G159</f>
        <v>0</v>
      </c>
    </row>
    <row r="159" spans="1:7" ht="24" customHeight="1">
      <c r="A159" s="49"/>
      <c r="B159" s="26" t="s">
        <v>116</v>
      </c>
      <c r="C159" s="17" t="s">
        <v>376</v>
      </c>
      <c r="D159" s="42">
        <v>226.4</v>
      </c>
      <c r="E159" s="42">
        <v>202.4</v>
      </c>
      <c r="F159" s="42">
        <v>0</v>
      </c>
      <c r="G159" s="42">
        <v>0</v>
      </c>
    </row>
    <row r="160" spans="1:7" ht="36" customHeight="1">
      <c r="A160" s="49"/>
      <c r="B160" s="59" t="s">
        <v>8</v>
      </c>
      <c r="C160" s="17" t="s">
        <v>7</v>
      </c>
      <c r="D160" s="42">
        <f>D161</f>
        <v>43</v>
      </c>
      <c r="E160" s="42">
        <f>E161</f>
        <v>0</v>
      </c>
      <c r="F160" s="42">
        <f>F161</f>
        <v>38.652</v>
      </c>
      <c r="G160" s="42">
        <f>G161</f>
        <v>0</v>
      </c>
    </row>
    <row r="161" spans="1:7" ht="16.5" customHeight="1">
      <c r="A161" s="49"/>
      <c r="B161" s="26" t="s">
        <v>116</v>
      </c>
      <c r="C161" s="17" t="s">
        <v>6</v>
      </c>
      <c r="D161" s="42">
        <v>43</v>
      </c>
      <c r="E161" s="42">
        <v>0</v>
      </c>
      <c r="F161" s="42">
        <v>38.652</v>
      </c>
      <c r="G161" s="42">
        <v>0</v>
      </c>
    </row>
    <row r="162" spans="1:7" ht="18" customHeight="1">
      <c r="A162" s="29"/>
      <c r="B162" s="13" t="s">
        <v>291</v>
      </c>
      <c r="C162" s="31" t="s">
        <v>292</v>
      </c>
      <c r="D162" s="51">
        <f>D163+D165+D167+D169+D172</f>
        <v>20851</v>
      </c>
      <c r="E162" s="51">
        <f>E163+E165+E167+E169+E172</f>
        <v>11745</v>
      </c>
      <c r="F162" s="51">
        <f>F163+F165+F167+F169+F172</f>
        <v>8085.28455</v>
      </c>
      <c r="G162" s="51">
        <f>G163+G165+G167+G169+G172</f>
        <v>3500.9303600000003</v>
      </c>
    </row>
    <row r="163" spans="1:7" ht="32.25" customHeight="1">
      <c r="A163" s="29"/>
      <c r="B163" s="16" t="s">
        <v>41</v>
      </c>
      <c r="C163" s="17" t="s">
        <v>293</v>
      </c>
      <c r="D163" s="52">
        <f>SUM(D164:D164)</f>
        <v>5803.8</v>
      </c>
      <c r="E163" s="52">
        <f>SUM(E164:E164)</f>
        <v>0</v>
      </c>
      <c r="F163" s="52">
        <f>SUM(F164:F164)</f>
        <v>2742.51819</v>
      </c>
      <c r="G163" s="52">
        <f>SUM(G164:G164)</f>
        <v>0</v>
      </c>
    </row>
    <row r="164" spans="1:7" ht="25.5" customHeight="1">
      <c r="A164" s="29"/>
      <c r="B164" s="26" t="s">
        <v>116</v>
      </c>
      <c r="C164" s="17" t="s">
        <v>117</v>
      </c>
      <c r="D164" s="52">
        <v>5803.8</v>
      </c>
      <c r="E164" s="52">
        <v>0</v>
      </c>
      <c r="F164" s="52">
        <v>2742.51819</v>
      </c>
      <c r="G164" s="52">
        <v>0</v>
      </c>
    </row>
    <row r="165" spans="1:7" ht="18" customHeight="1">
      <c r="A165" s="56"/>
      <c r="B165" s="16" t="s">
        <v>294</v>
      </c>
      <c r="C165" s="17" t="s">
        <v>295</v>
      </c>
      <c r="D165" s="18">
        <f>D166</f>
        <v>441</v>
      </c>
      <c r="E165" s="18">
        <f>E166</f>
        <v>0</v>
      </c>
      <c r="F165" s="18">
        <f>F166</f>
        <v>250.923</v>
      </c>
      <c r="G165" s="18">
        <f>G166</f>
        <v>0</v>
      </c>
    </row>
    <row r="166" spans="1:7" ht="27" customHeight="1">
      <c r="A166" s="57"/>
      <c r="B166" s="26" t="s">
        <v>61</v>
      </c>
      <c r="C166" s="17" t="s">
        <v>118</v>
      </c>
      <c r="D166" s="41">
        <v>441</v>
      </c>
      <c r="E166" s="42">
        <v>0</v>
      </c>
      <c r="F166" s="42">
        <v>250.923</v>
      </c>
      <c r="G166" s="42">
        <v>0</v>
      </c>
    </row>
    <row r="167" spans="1:7" ht="15.75" customHeight="1">
      <c r="A167" s="56"/>
      <c r="B167" s="16" t="s">
        <v>296</v>
      </c>
      <c r="C167" s="17" t="s">
        <v>297</v>
      </c>
      <c r="D167" s="18">
        <f>D168</f>
        <v>2861.2</v>
      </c>
      <c r="E167" s="18">
        <f>E168</f>
        <v>0</v>
      </c>
      <c r="F167" s="18">
        <f>F168</f>
        <v>1590.913</v>
      </c>
      <c r="G167" s="18">
        <f>G168</f>
        <v>0</v>
      </c>
    </row>
    <row r="168" spans="1:7" ht="27" customHeight="1">
      <c r="A168" s="56"/>
      <c r="B168" s="26" t="s">
        <v>116</v>
      </c>
      <c r="C168" s="17" t="s">
        <v>1</v>
      </c>
      <c r="D168" s="41">
        <v>2861.2</v>
      </c>
      <c r="E168" s="42">
        <v>0</v>
      </c>
      <c r="F168" s="42">
        <v>1590.913</v>
      </c>
      <c r="G168" s="42">
        <v>0</v>
      </c>
    </row>
    <row r="169" spans="1:7" ht="61.5" customHeight="1">
      <c r="A169" s="56"/>
      <c r="B169" s="16" t="s">
        <v>362</v>
      </c>
      <c r="C169" s="17" t="s">
        <v>17</v>
      </c>
      <c r="D169" s="41">
        <f>D170+D171</f>
        <v>11645</v>
      </c>
      <c r="E169" s="41">
        <f>E170+E171</f>
        <v>11645</v>
      </c>
      <c r="F169" s="41">
        <f>F170+F171</f>
        <v>3400.9303600000003</v>
      </c>
      <c r="G169" s="41">
        <f>G170+G171</f>
        <v>3400.9303600000003</v>
      </c>
    </row>
    <row r="170" spans="1:7" ht="29.25" customHeight="1">
      <c r="A170" s="56"/>
      <c r="B170" s="26" t="s">
        <v>116</v>
      </c>
      <c r="C170" s="17" t="s">
        <v>18</v>
      </c>
      <c r="D170" s="41">
        <v>11245</v>
      </c>
      <c r="E170" s="42">
        <v>11245</v>
      </c>
      <c r="F170" s="42">
        <v>3274.78636</v>
      </c>
      <c r="G170" s="42">
        <v>3274.78636</v>
      </c>
    </row>
    <row r="171" spans="1:7" ht="29.25" customHeight="1">
      <c r="A171" s="56"/>
      <c r="B171" s="26" t="s">
        <v>61</v>
      </c>
      <c r="C171" s="17" t="s">
        <v>19</v>
      </c>
      <c r="D171" s="41">
        <v>400</v>
      </c>
      <c r="E171" s="42">
        <v>400</v>
      </c>
      <c r="F171" s="42">
        <v>126.144</v>
      </c>
      <c r="G171" s="42">
        <v>126.144</v>
      </c>
    </row>
    <row r="172" spans="1:7" ht="30.75" customHeight="1">
      <c r="A172" s="56"/>
      <c r="B172" s="26" t="s">
        <v>92</v>
      </c>
      <c r="C172" s="17" t="s">
        <v>90</v>
      </c>
      <c r="D172" s="42">
        <f>D173</f>
        <v>100</v>
      </c>
      <c r="E172" s="42">
        <f>E173</f>
        <v>100</v>
      </c>
      <c r="F172" s="42">
        <f>F173</f>
        <v>100</v>
      </c>
      <c r="G172" s="42">
        <f>G173</f>
        <v>100</v>
      </c>
    </row>
    <row r="173" spans="1:7" ht="30.75" customHeight="1">
      <c r="A173" s="56"/>
      <c r="B173" s="26" t="s">
        <v>116</v>
      </c>
      <c r="C173" s="17" t="s">
        <v>91</v>
      </c>
      <c r="D173" s="42">
        <v>100</v>
      </c>
      <c r="E173" s="42">
        <v>100</v>
      </c>
      <c r="F173" s="42">
        <v>100</v>
      </c>
      <c r="G173" s="42">
        <v>100</v>
      </c>
    </row>
    <row r="174" spans="1:7" ht="21" customHeight="1">
      <c r="A174" s="56"/>
      <c r="B174" s="13" t="s">
        <v>298</v>
      </c>
      <c r="C174" s="31" t="s">
        <v>299</v>
      </c>
      <c r="D174" s="44">
        <f>D175+D178</f>
        <v>2728</v>
      </c>
      <c r="E174" s="44">
        <f>E175+E178</f>
        <v>1281</v>
      </c>
      <c r="F174" s="44">
        <f>F175+F178</f>
        <v>1541.7010500000001</v>
      </c>
      <c r="G174" s="44">
        <f>G175+G178</f>
        <v>544.143</v>
      </c>
    </row>
    <row r="175" spans="1:7" ht="71.25" customHeight="1">
      <c r="A175" s="56"/>
      <c r="B175" s="16" t="s">
        <v>301</v>
      </c>
      <c r="C175" s="17" t="s">
        <v>302</v>
      </c>
      <c r="D175" s="18">
        <f>D176+D177</f>
        <v>1447</v>
      </c>
      <c r="E175" s="18">
        <f>E176+E177</f>
        <v>0</v>
      </c>
      <c r="F175" s="18">
        <f>F176+F177</f>
        <v>997.55805</v>
      </c>
      <c r="G175" s="18">
        <f>G176+G177</f>
        <v>0</v>
      </c>
    </row>
    <row r="176" spans="1:7" ht="36" customHeight="1">
      <c r="A176" s="56"/>
      <c r="B176" s="26" t="s">
        <v>79</v>
      </c>
      <c r="C176" s="17" t="s">
        <v>119</v>
      </c>
      <c r="D176" s="42">
        <v>1362</v>
      </c>
      <c r="E176" s="52">
        <v>0</v>
      </c>
      <c r="F176" s="52">
        <v>979.00486</v>
      </c>
      <c r="G176" s="52">
        <v>0</v>
      </c>
    </row>
    <row r="177" spans="1:7" ht="36" customHeight="1">
      <c r="A177" s="56"/>
      <c r="B177" s="26" t="s">
        <v>69</v>
      </c>
      <c r="C177" s="17" t="s">
        <v>120</v>
      </c>
      <c r="D177" s="42">
        <v>85</v>
      </c>
      <c r="E177" s="52">
        <v>0</v>
      </c>
      <c r="F177" s="52">
        <v>18.55319</v>
      </c>
      <c r="G177" s="52">
        <v>0</v>
      </c>
    </row>
    <row r="178" spans="1:7" ht="63.75" customHeight="1">
      <c r="A178" s="56"/>
      <c r="B178" s="16" t="s">
        <v>362</v>
      </c>
      <c r="C178" s="17" t="s">
        <v>20</v>
      </c>
      <c r="D178" s="42">
        <f>D179</f>
        <v>1281</v>
      </c>
      <c r="E178" s="42">
        <f>E179</f>
        <v>1281</v>
      </c>
      <c r="F178" s="42">
        <f>F179</f>
        <v>544.143</v>
      </c>
      <c r="G178" s="42">
        <f>G179</f>
        <v>544.143</v>
      </c>
    </row>
    <row r="179" spans="1:7" ht="30.75" customHeight="1">
      <c r="A179" s="56"/>
      <c r="B179" s="26" t="s">
        <v>79</v>
      </c>
      <c r="C179" s="17" t="s">
        <v>21</v>
      </c>
      <c r="D179" s="42">
        <v>1281</v>
      </c>
      <c r="E179" s="52">
        <v>1281</v>
      </c>
      <c r="F179" s="52">
        <v>544.143</v>
      </c>
      <c r="G179" s="52">
        <v>544.143</v>
      </c>
    </row>
    <row r="180" spans="1:7" ht="33" customHeight="1">
      <c r="A180" s="49">
        <v>749</v>
      </c>
      <c r="B180" s="50" t="s">
        <v>303</v>
      </c>
      <c r="C180" s="10"/>
      <c r="D180" s="11">
        <f>D191+D181</f>
        <v>18704.192</v>
      </c>
      <c r="E180" s="11">
        <f>E191+E181</f>
        <v>18614.192</v>
      </c>
      <c r="F180" s="11">
        <f>F191+F181</f>
        <v>12246.22807</v>
      </c>
      <c r="G180" s="11">
        <f>G191+G181</f>
        <v>12201.22807</v>
      </c>
    </row>
    <row r="181" spans="1:7" ht="21" customHeight="1">
      <c r="A181" s="12"/>
      <c r="B181" s="58" t="s">
        <v>304</v>
      </c>
      <c r="C181" s="31" t="s">
        <v>305</v>
      </c>
      <c r="D181" s="39">
        <f>D182+D189</f>
        <v>13260.192</v>
      </c>
      <c r="E181" s="39">
        <f>E182+E189</f>
        <v>13260.192</v>
      </c>
      <c r="F181" s="39">
        <f>F182+F189</f>
        <v>9780.113</v>
      </c>
      <c r="G181" s="39">
        <f>G182+G189</f>
        <v>9780.113</v>
      </c>
    </row>
    <row r="182" spans="1:7" ht="30.75" customHeight="1">
      <c r="A182" s="12"/>
      <c r="B182" s="48" t="s">
        <v>306</v>
      </c>
      <c r="C182" s="17" t="s">
        <v>307</v>
      </c>
      <c r="D182" s="52">
        <f>D183+D185+D187</f>
        <v>13163.999</v>
      </c>
      <c r="E182" s="52">
        <f>E183+E185+E187</f>
        <v>13163.999</v>
      </c>
      <c r="F182" s="52">
        <f>F183+F185+F187</f>
        <v>9683.92</v>
      </c>
      <c r="G182" s="52">
        <f>G183+G185+G187</f>
        <v>9683.92</v>
      </c>
    </row>
    <row r="183" spans="1:7" ht="18.75" customHeight="1">
      <c r="A183" s="12"/>
      <c r="B183" s="48" t="s">
        <v>168</v>
      </c>
      <c r="C183" s="17" t="s">
        <v>169</v>
      </c>
      <c r="D183" s="60">
        <f>D184</f>
        <v>4637.563</v>
      </c>
      <c r="E183" s="60">
        <f>E184</f>
        <v>4637.563</v>
      </c>
      <c r="F183" s="60">
        <f>F184</f>
        <v>4637.563</v>
      </c>
      <c r="G183" s="60">
        <f>G184</f>
        <v>4637.563</v>
      </c>
    </row>
    <row r="184" spans="1:7" ht="20.25" customHeight="1">
      <c r="A184" s="12"/>
      <c r="B184" s="87" t="s">
        <v>121</v>
      </c>
      <c r="C184" s="17" t="s">
        <v>374</v>
      </c>
      <c r="D184" s="60">
        <v>4637.563</v>
      </c>
      <c r="E184" s="52">
        <v>4637.563</v>
      </c>
      <c r="F184" s="52">
        <v>4637.563</v>
      </c>
      <c r="G184" s="52">
        <v>4637.563</v>
      </c>
    </row>
    <row r="185" spans="1:7" ht="20.25" customHeight="1">
      <c r="A185" s="12"/>
      <c r="B185" s="48" t="s">
        <v>170</v>
      </c>
      <c r="C185" s="17" t="s">
        <v>171</v>
      </c>
      <c r="D185" s="60">
        <f>D186</f>
        <v>7321.892</v>
      </c>
      <c r="E185" s="60">
        <f>E186</f>
        <v>7321.892</v>
      </c>
      <c r="F185" s="60">
        <f>F186</f>
        <v>3841.813</v>
      </c>
      <c r="G185" s="60">
        <f>G186</f>
        <v>3841.813</v>
      </c>
    </row>
    <row r="186" spans="1:7" ht="20.25" customHeight="1">
      <c r="A186" s="12"/>
      <c r="B186" s="87" t="s">
        <v>121</v>
      </c>
      <c r="C186" s="17" t="s">
        <v>2</v>
      </c>
      <c r="D186" s="60">
        <v>7321.892</v>
      </c>
      <c r="E186" s="52">
        <v>7321.892</v>
      </c>
      <c r="F186" s="52">
        <v>3841.813</v>
      </c>
      <c r="G186" s="52">
        <v>3841.813</v>
      </c>
    </row>
    <row r="187" spans="1:7" ht="26.25" customHeight="1">
      <c r="A187" s="12"/>
      <c r="B187" s="48" t="s">
        <v>172</v>
      </c>
      <c r="C187" s="17" t="s">
        <v>173</v>
      </c>
      <c r="D187" s="60">
        <f>D188</f>
        <v>1204.544</v>
      </c>
      <c r="E187" s="60">
        <f>E188</f>
        <v>1204.544</v>
      </c>
      <c r="F187" s="60">
        <f>F188</f>
        <v>1204.544</v>
      </c>
      <c r="G187" s="60">
        <f>G188</f>
        <v>1204.544</v>
      </c>
    </row>
    <row r="188" spans="1:7" ht="20.25" customHeight="1">
      <c r="A188" s="12"/>
      <c r="B188" s="87" t="s">
        <v>121</v>
      </c>
      <c r="C188" s="17" t="s">
        <v>373</v>
      </c>
      <c r="D188" s="60">
        <v>1204.544</v>
      </c>
      <c r="E188" s="52">
        <v>1204.544</v>
      </c>
      <c r="F188" s="52">
        <v>1204.544</v>
      </c>
      <c r="G188" s="52">
        <v>1204.544</v>
      </c>
    </row>
    <row r="189" spans="1:7" ht="34.5" customHeight="1">
      <c r="A189" s="12"/>
      <c r="B189" s="48" t="s">
        <v>371</v>
      </c>
      <c r="C189" s="17" t="s">
        <v>369</v>
      </c>
      <c r="D189" s="79">
        <f>D190</f>
        <v>96.193</v>
      </c>
      <c r="E189" s="79">
        <f>E190</f>
        <v>96.193</v>
      </c>
      <c r="F189" s="79">
        <f>F190</f>
        <v>96.193</v>
      </c>
      <c r="G189" s="79">
        <f>G190</f>
        <v>96.193</v>
      </c>
    </row>
    <row r="190" spans="1:7" ht="20.25" customHeight="1">
      <c r="A190" s="12"/>
      <c r="B190" s="48" t="s">
        <v>121</v>
      </c>
      <c r="C190" s="17" t="s">
        <v>370</v>
      </c>
      <c r="D190" s="79">
        <v>96.193</v>
      </c>
      <c r="E190" s="79">
        <v>96.193</v>
      </c>
      <c r="F190" s="79">
        <v>96.193</v>
      </c>
      <c r="G190" s="79">
        <v>96.193</v>
      </c>
    </row>
    <row r="191" spans="1:7" ht="20.25" customHeight="1">
      <c r="A191" s="12"/>
      <c r="B191" s="46" t="s">
        <v>273</v>
      </c>
      <c r="C191" s="31" t="s">
        <v>274</v>
      </c>
      <c r="D191" s="61">
        <f>D192+D194+D198</f>
        <v>5444</v>
      </c>
      <c r="E191" s="61">
        <f>E192+E194+E198</f>
        <v>5354</v>
      </c>
      <c r="F191" s="61">
        <f>F192+F194+F198</f>
        <v>2466.11507</v>
      </c>
      <c r="G191" s="61">
        <f>G192+G194+G198</f>
        <v>2421.11507</v>
      </c>
    </row>
    <row r="192" spans="1:7" ht="65.25" customHeight="1">
      <c r="A192" s="12"/>
      <c r="B192" s="82" t="s">
        <v>349</v>
      </c>
      <c r="C192" s="17" t="s">
        <v>174</v>
      </c>
      <c r="D192" s="60">
        <f>D193</f>
        <v>2650</v>
      </c>
      <c r="E192" s="60">
        <f>E193</f>
        <v>2650</v>
      </c>
      <c r="F192" s="60">
        <f>F193</f>
        <v>1245</v>
      </c>
      <c r="G192" s="60">
        <f>G193</f>
        <v>1245</v>
      </c>
    </row>
    <row r="193" spans="1:7" ht="26.25" customHeight="1">
      <c r="A193" s="12"/>
      <c r="B193" s="26" t="s">
        <v>61</v>
      </c>
      <c r="C193" s="17" t="s">
        <v>122</v>
      </c>
      <c r="D193" s="60">
        <v>2650</v>
      </c>
      <c r="E193" s="52">
        <v>2650</v>
      </c>
      <c r="F193" s="52">
        <v>1245</v>
      </c>
      <c r="G193" s="52">
        <v>1245</v>
      </c>
    </row>
    <row r="194" spans="1:7" ht="64.5" customHeight="1">
      <c r="A194" s="12"/>
      <c r="B194" s="82" t="s">
        <v>349</v>
      </c>
      <c r="C194" s="17" t="s">
        <v>308</v>
      </c>
      <c r="D194" s="60">
        <f>D195+D196+D197</f>
        <v>2704</v>
      </c>
      <c r="E194" s="60">
        <f>E195+E196+E197</f>
        <v>2704</v>
      </c>
      <c r="F194" s="60">
        <f>F195+F196+F197</f>
        <v>1176.1150699999998</v>
      </c>
      <c r="G194" s="60">
        <f>G195+G196+G197</f>
        <v>1176.1150699999998</v>
      </c>
    </row>
    <row r="195" spans="1:7" ht="29.25" customHeight="1">
      <c r="A195" s="12"/>
      <c r="B195" s="48" t="s">
        <v>64</v>
      </c>
      <c r="C195" s="17" t="s">
        <v>0</v>
      </c>
      <c r="D195" s="45">
        <v>2339</v>
      </c>
      <c r="E195" s="52">
        <v>2339</v>
      </c>
      <c r="F195" s="52">
        <v>1028.70074</v>
      </c>
      <c r="G195" s="52">
        <v>1028.70074</v>
      </c>
    </row>
    <row r="196" spans="1:7" ht="39.75" customHeight="1">
      <c r="A196" s="12"/>
      <c r="B196" s="26" t="s">
        <v>69</v>
      </c>
      <c r="C196" s="17" t="s">
        <v>123</v>
      </c>
      <c r="D196" s="45">
        <v>358</v>
      </c>
      <c r="E196" s="52">
        <v>358</v>
      </c>
      <c r="F196" s="52">
        <v>146.72688</v>
      </c>
      <c r="G196" s="52">
        <v>146.72688</v>
      </c>
    </row>
    <row r="197" spans="1:7" ht="19.5" customHeight="1">
      <c r="A197" s="12"/>
      <c r="B197" s="59" t="s">
        <v>71</v>
      </c>
      <c r="C197" s="17" t="s">
        <v>124</v>
      </c>
      <c r="D197" s="45">
        <v>7</v>
      </c>
      <c r="E197" s="52">
        <v>7</v>
      </c>
      <c r="F197" s="52">
        <v>0.68745</v>
      </c>
      <c r="G197" s="52">
        <v>0.68745</v>
      </c>
    </row>
    <row r="198" spans="1:7" ht="33" customHeight="1">
      <c r="A198" s="12"/>
      <c r="B198" s="59" t="s">
        <v>8</v>
      </c>
      <c r="C198" s="17" t="s">
        <v>165</v>
      </c>
      <c r="D198" s="60">
        <f>D199</f>
        <v>90</v>
      </c>
      <c r="E198" s="60">
        <f>E199</f>
        <v>0</v>
      </c>
      <c r="F198" s="60">
        <f>F199</f>
        <v>45</v>
      </c>
      <c r="G198" s="60">
        <f>G199</f>
        <v>0</v>
      </c>
    </row>
    <row r="199" spans="1:7" ht="34.5" customHeight="1">
      <c r="A199" s="12"/>
      <c r="B199" s="26" t="s">
        <v>69</v>
      </c>
      <c r="C199" s="17" t="s">
        <v>131</v>
      </c>
      <c r="D199" s="60">
        <v>90</v>
      </c>
      <c r="E199" s="52">
        <v>0</v>
      </c>
      <c r="F199" s="52">
        <v>45</v>
      </c>
      <c r="G199" s="52">
        <v>0</v>
      </c>
    </row>
    <row r="200" spans="1:7" ht="30" customHeight="1">
      <c r="A200" s="62">
        <v>935</v>
      </c>
      <c r="B200" s="63" t="s">
        <v>312</v>
      </c>
      <c r="C200" s="64"/>
      <c r="D200" s="65">
        <f>D206+D226+D231+D263+D259+D201+D270</f>
        <v>93255.24484</v>
      </c>
      <c r="E200" s="65">
        <f>E206+E226+E231+E263+E259+E201+E270</f>
        <v>47724.60084</v>
      </c>
      <c r="F200" s="65">
        <f>F206+F226+F231+F263+F259+F201+F270</f>
        <v>45476.09539</v>
      </c>
      <c r="G200" s="65">
        <f>G206+G226+G231+G263+G259+G201+G270</f>
        <v>20251.93563</v>
      </c>
    </row>
    <row r="201" spans="1:7" ht="50.25" customHeight="1">
      <c r="A201" s="62"/>
      <c r="B201" s="13" t="s">
        <v>317</v>
      </c>
      <c r="C201" s="14" t="s">
        <v>318</v>
      </c>
      <c r="D201" s="22">
        <f>D202</f>
        <v>6265</v>
      </c>
      <c r="E201" s="22">
        <f>E202</f>
        <v>0</v>
      </c>
      <c r="F201" s="22">
        <f>F202</f>
        <v>2859.8899900000006</v>
      </c>
      <c r="G201" s="22">
        <f>G202</f>
        <v>0</v>
      </c>
    </row>
    <row r="202" spans="1:7" ht="50.25" customHeight="1">
      <c r="A202" s="62"/>
      <c r="B202" s="16" t="s">
        <v>213</v>
      </c>
      <c r="C202" s="23" t="s">
        <v>320</v>
      </c>
      <c r="D202" s="24">
        <f>D203+D204+D205</f>
        <v>6265</v>
      </c>
      <c r="E202" s="24">
        <f>E203+E204+E205</f>
        <v>0</v>
      </c>
      <c r="F202" s="24">
        <f>F203+F204+F205</f>
        <v>2859.8899900000006</v>
      </c>
      <c r="G202" s="24">
        <f>G203+G204+G205</f>
        <v>0</v>
      </c>
    </row>
    <row r="203" spans="1:7" ht="32.25" customHeight="1">
      <c r="A203" s="62"/>
      <c r="B203" s="16" t="s">
        <v>64</v>
      </c>
      <c r="C203" s="23" t="s">
        <v>65</v>
      </c>
      <c r="D203" s="95">
        <v>5621.6</v>
      </c>
      <c r="E203" s="45">
        <v>0</v>
      </c>
      <c r="F203" s="45">
        <v>2698.117</v>
      </c>
      <c r="G203" s="45">
        <v>0</v>
      </c>
    </row>
    <row r="204" spans="1:7" ht="30.75" customHeight="1">
      <c r="A204" s="12"/>
      <c r="B204" s="26" t="s">
        <v>69</v>
      </c>
      <c r="C204" s="17" t="s">
        <v>74</v>
      </c>
      <c r="D204" s="95">
        <v>640.4</v>
      </c>
      <c r="E204" s="52">
        <v>0</v>
      </c>
      <c r="F204" s="52">
        <v>160.704</v>
      </c>
      <c r="G204" s="52">
        <v>0</v>
      </c>
    </row>
    <row r="205" spans="1:7" ht="17.25" customHeight="1">
      <c r="A205" s="12"/>
      <c r="B205" s="86" t="s">
        <v>71</v>
      </c>
      <c r="C205" s="17" t="s">
        <v>132</v>
      </c>
      <c r="D205" s="95">
        <v>3</v>
      </c>
      <c r="E205" s="52">
        <v>0</v>
      </c>
      <c r="F205" s="52">
        <v>1.06899</v>
      </c>
      <c r="G205" s="52">
        <v>0</v>
      </c>
    </row>
    <row r="206" spans="1:7" ht="17.25" customHeight="1">
      <c r="A206" s="12"/>
      <c r="B206" s="58" t="s">
        <v>321</v>
      </c>
      <c r="C206" s="31" t="s">
        <v>322</v>
      </c>
      <c r="D206" s="39">
        <f>D207+D215+D212</f>
        <v>42480.05500000001</v>
      </c>
      <c r="E206" s="39">
        <f>E207+E215+E212</f>
        <v>21551.406000000003</v>
      </c>
      <c r="F206" s="39">
        <f>F207+F215+F212</f>
        <v>17932.009000000002</v>
      </c>
      <c r="G206" s="39">
        <f>G207+G215+G212</f>
        <v>4703.360000000001</v>
      </c>
    </row>
    <row r="207" spans="1:7" ht="17.25" customHeight="1">
      <c r="A207" s="12"/>
      <c r="B207" s="66" t="s">
        <v>280</v>
      </c>
      <c r="C207" s="31" t="s">
        <v>281</v>
      </c>
      <c r="D207" s="39">
        <f>D208+D210</f>
        <v>18266.404000000002</v>
      </c>
      <c r="E207" s="39">
        <f>E208+E210</f>
        <v>8200.861</v>
      </c>
      <c r="F207" s="39">
        <f>F208+F210</f>
        <v>12556.223</v>
      </c>
      <c r="G207" s="39">
        <f>G208+G210</f>
        <v>3112.715</v>
      </c>
    </row>
    <row r="208" spans="1:7" ht="35.25" customHeight="1">
      <c r="A208" s="12"/>
      <c r="B208" s="55" t="s">
        <v>328</v>
      </c>
      <c r="C208" s="17" t="s">
        <v>329</v>
      </c>
      <c r="D208" s="42">
        <f>D209</f>
        <v>10065.543</v>
      </c>
      <c r="E208" s="42">
        <f>E209</f>
        <v>0</v>
      </c>
      <c r="F208" s="42">
        <f>F209</f>
        <v>9443.508</v>
      </c>
      <c r="G208" s="42">
        <f>G209</f>
        <v>0</v>
      </c>
    </row>
    <row r="209" spans="1:7" ht="33" customHeight="1">
      <c r="A209" s="12"/>
      <c r="B209" s="26" t="s">
        <v>112</v>
      </c>
      <c r="C209" s="17" t="s">
        <v>133</v>
      </c>
      <c r="D209" s="42">
        <v>10065.543</v>
      </c>
      <c r="E209" s="42">
        <v>0</v>
      </c>
      <c r="F209" s="42">
        <v>9443.508</v>
      </c>
      <c r="G209" s="42">
        <v>0</v>
      </c>
    </row>
    <row r="210" spans="1:7" ht="63">
      <c r="A210" s="12"/>
      <c r="B210" s="16" t="s">
        <v>362</v>
      </c>
      <c r="C210" s="17" t="s">
        <v>15</v>
      </c>
      <c r="D210" s="42">
        <f>D211</f>
        <v>8200.861</v>
      </c>
      <c r="E210" s="42">
        <f>E211</f>
        <v>8200.861</v>
      </c>
      <c r="F210" s="42">
        <f>F211</f>
        <v>3112.715</v>
      </c>
      <c r="G210" s="42">
        <f>G211</f>
        <v>3112.715</v>
      </c>
    </row>
    <row r="211" spans="1:7" ht="15.75">
      <c r="A211" s="12"/>
      <c r="B211" s="26" t="s">
        <v>112</v>
      </c>
      <c r="C211" s="17" t="s">
        <v>22</v>
      </c>
      <c r="D211" s="42">
        <v>8200.861</v>
      </c>
      <c r="E211" s="52">
        <v>8200.861</v>
      </c>
      <c r="F211" s="52">
        <v>3112.715</v>
      </c>
      <c r="G211" s="52">
        <v>3112.715</v>
      </c>
    </row>
    <row r="212" spans="1:7" ht="15.75">
      <c r="A212" s="12"/>
      <c r="B212" s="43" t="s">
        <v>284</v>
      </c>
      <c r="C212" s="31" t="s">
        <v>285</v>
      </c>
      <c r="D212" s="44">
        <f>D213</f>
        <v>1030.768</v>
      </c>
      <c r="E212" s="44">
        <f aca="true" t="shared" si="7" ref="E212:G213">E213</f>
        <v>932</v>
      </c>
      <c r="F212" s="44">
        <f t="shared" si="7"/>
        <v>1030.768</v>
      </c>
      <c r="G212" s="44">
        <f t="shared" si="7"/>
        <v>932</v>
      </c>
    </row>
    <row r="213" spans="1:7" ht="63">
      <c r="A213" s="12"/>
      <c r="B213" s="26" t="s">
        <v>127</v>
      </c>
      <c r="C213" s="17" t="s">
        <v>125</v>
      </c>
      <c r="D213" s="42">
        <f>D214</f>
        <v>1030.768</v>
      </c>
      <c r="E213" s="42">
        <f t="shared" si="7"/>
        <v>932</v>
      </c>
      <c r="F213" s="42">
        <f t="shared" si="7"/>
        <v>1030.768</v>
      </c>
      <c r="G213" s="42">
        <f t="shared" si="7"/>
        <v>932</v>
      </c>
    </row>
    <row r="214" spans="1:7" ht="15.75">
      <c r="A214" s="12"/>
      <c r="B214" s="26" t="s">
        <v>112</v>
      </c>
      <c r="C214" s="17" t="s">
        <v>126</v>
      </c>
      <c r="D214" s="42">
        <v>1030.768</v>
      </c>
      <c r="E214" s="52">
        <v>932</v>
      </c>
      <c r="F214" s="52">
        <v>1030.768</v>
      </c>
      <c r="G214" s="52">
        <v>932</v>
      </c>
    </row>
    <row r="215" spans="1:7" ht="20.25" customHeight="1">
      <c r="A215" s="12"/>
      <c r="B215" s="43" t="s">
        <v>330</v>
      </c>
      <c r="C215" s="31" t="s">
        <v>331</v>
      </c>
      <c r="D215" s="44">
        <f>D216+D222+D218+D220+D224</f>
        <v>23182.883</v>
      </c>
      <c r="E215" s="44">
        <f>E216+E222+E218+E220+E224</f>
        <v>12418.545</v>
      </c>
      <c r="F215" s="44">
        <f>F216+F222+F218+F220+F224</f>
        <v>4345.018</v>
      </c>
      <c r="G215" s="44">
        <f>G216+G222+G218+G220+G224</f>
        <v>658.645</v>
      </c>
    </row>
    <row r="216" spans="1:7" ht="33.75" customHeight="1">
      <c r="A216" s="12"/>
      <c r="B216" s="26" t="s">
        <v>332</v>
      </c>
      <c r="C216" s="17" t="s">
        <v>333</v>
      </c>
      <c r="D216" s="42">
        <f>D217</f>
        <v>7894</v>
      </c>
      <c r="E216" s="42">
        <f>E217</f>
        <v>0</v>
      </c>
      <c r="F216" s="42">
        <f>F217</f>
        <v>3686.373</v>
      </c>
      <c r="G216" s="42">
        <f>G217</f>
        <v>0</v>
      </c>
    </row>
    <row r="217" spans="1:7" ht="27" customHeight="1">
      <c r="A217" s="12"/>
      <c r="B217" s="26" t="s">
        <v>112</v>
      </c>
      <c r="C217" s="17" t="s">
        <v>135</v>
      </c>
      <c r="D217" s="42">
        <v>7894</v>
      </c>
      <c r="E217" s="52">
        <v>0</v>
      </c>
      <c r="F217" s="52">
        <v>3686.373</v>
      </c>
      <c r="G217" s="52">
        <v>0</v>
      </c>
    </row>
    <row r="218" spans="1:7" ht="64.5" customHeight="1">
      <c r="A218" s="12"/>
      <c r="B218" s="16" t="s">
        <v>362</v>
      </c>
      <c r="C218" s="17" t="s">
        <v>185</v>
      </c>
      <c r="D218" s="42">
        <f>D219</f>
        <v>658.645</v>
      </c>
      <c r="E218" s="42">
        <f>E219</f>
        <v>658.645</v>
      </c>
      <c r="F218" s="42">
        <f>F219</f>
        <v>658.645</v>
      </c>
      <c r="G218" s="42">
        <f>G219</f>
        <v>658.645</v>
      </c>
    </row>
    <row r="219" spans="1:7" ht="27" customHeight="1">
      <c r="A219" s="12"/>
      <c r="B219" s="26" t="s">
        <v>112</v>
      </c>
      <c r="C219" s="17" t="s">
        <v>186</v>
      </c>
      <c r="D219" s="42">
        <v>658.645</v>
      </c>
      <c r="E219" s="52">
        <v>658.645</v>
      </c>
      <c r="F219" s="52">
        <v>658.645</v>
      </c>
      <c r="G219" s="52">
        <v>658.645</v>
      </c>
    </row>
    <row r="220" spans="1:7" ht="33" customHeight="1">
      <c r="A220" s="12"/>
      <c r="B220" s="26" t="s">
        <v>181</v>
      </c>
      <c r="C220" s="17" t="s">
        <v>218</v>
      </c>
      <c r="D220" s="42">
        <f>D221</f>
        <v>11759.9</v>
      </c>
      <c r="E220" s="42">
        <f>E221</f>
        <v>11759.9</v>
      </c>
      <c r="F220" s="42">
        <f>F221</f>
        <v>0</v>
      </c>
      <c r="G220" s="42">
        <f>G221</f>
        <v>0</v>
      </c>
    </row>
    <row r="221" spans="1:7" ht="27" customHeight="1">
      <c r="A221" s="12"/>
      <c r="B221" s="26" t="s">
        <v>112</v>
      </c>
      <c r="C221" s="17" t="s">
        <v>219</v>
      </c>
      <c r="D221" s="42">
        <v>11759.9</v>
      </c>
      <c r="E221" s="52">
        <v>11759.9</v>
      </c>
      <c r="F221" s="52">
        <v>0</v>
      </c>
      <c r="G221" s="52">
        <v>0</v>
      </c>
    </row>
    <row r="222" spans="1:7" ht="50.25" customHeight="1">
      <c r="A222" s="12"/>
      <c r="B222" s="85" t="s">
        <v>267</v>
      </c>
      <c r="C222" s="17" t="s">
        <v>54</v>
      </c>
      <c r="D222" s="42">
        <f>D223</f>
        <v>2847.938</v>
      </c>
      <c r="E222" s="42">
        <f>E223</f>
        <v>0</v>
      </c>
      <c r="F222" s="42">
        <f>F223</f>
        <v>0</v>
      </c>
      <c r="G222" s="42">
        <f>G223</f>
        <v>0</v>
      </c>
    </row>
    <row r="223" spans="1:7" ht="21.75" customHeight="1">
      <c r="A223" s="12"/>
      <c r="B223" s="26" t="s">
        <v>112</v>
      </c>
      <c r="C223" s="17" t="s">
        <v>55</v>
      </c>
      <c r="D223" s="42">
        <v>2847.938</v>
      </c>
      <c r="E223" s="52">
        <v>0</v>
      </c>
      <c r="F223" s="52">
        <v>0</v>
      </c>
      <c r="G223" s="52">
        <v>0</v>
      </c>
    </row>
    <row r="224" spans="1:7" ht="78.75" customHeight="1">
      <c r="A224" s="12"/>
      <c r="B224" s="26" t="s">
        <v>206</v>
      </c>
      <c r="C224" s="17" t="s">
        <v>204</v>
      </c>
      <c r="D224" s="42">
        <f>D225</f>
        <v>22.4</v>
      </c>
      <c r="E224" s="42">
        <f>E225</f>
        <v>0</v>
      </c>
      <c r="F224" s="42">
        <f>F225</f>
        <v>0</v>
      </c>
      <c r="G224" s="42">
        <f>G225</f>
        <v>0</v>
      </c>
    </row>
    <row r="225" spans="1:7" ht="22.5" customHeight="1">
      <c r="A225" s="12"/>
      <c r="B225" s="26" t="s">
        <v>112</v>
      </c>
      <c r="C225" s="17" t="s">
        <v>205</v>
      </c>
      <c r="D225" s="42">
        <v>22.4</v>
      </c>
      <c r="E225" s="52">
        <v>0</v>
      </c>
      <c r="F225" s="52">
        <v>0</v>
      </c>
      <c r="G225" s="52">
        <v>0</v>
      </c>
    </row>
    <row r="226" spans="1:7" ht="18" customHeight="1">
      <c r="A226" s="12"/>
      <c r="B226" s="43" t="s">
        <v>291</v>
      </c>
      <c r="C226" s="31" t="s">
        <v>292</v>
      </c>
      <c r="D226" s="44">
        <f>D227+D229</f>
        <v>1676</v>
      </c>
      <c r="E226" s="44">
        <f>E227+E229</f>
        <v>399</v>
      </c>
      <c r="F226" s="44">
        <f>F227+F229</f>
        <v>1675.903</v>
      </c>
      <c r="G226" s="44">
        <f>G227+G229</f>
        <v>399</v>
      </c>
    </row>
    <row r="227" spans="1:7" ht="30.75" customHeight="1">
      <c r="A227" s="12"/>
      <c r="B227" s="16" t="s">
        <v>41</v>
      </c>
      <c r="C227" s="17" t="s">
        <v>293</v>
      </c>
      <c r="D227" s="42">
        <f>D228</f>
        <v>1277</v>
      </c>
      <c r="E227" s="42">
        <f>E228</f>
        <v>0</v>
      </c>
      <c r="F227" s="42">
        <f>F228</f>
        <v>1276.903</v>
      </c>
      <c r="G227" s="42">
        <f>G228</f>
        <v>0</v>
      </c>
    </row>
    <row r="228" spans="1:7" ht="22.5" customHeight="1">
      <c r="A228" s="12"/>
      <c r="B228" s="26" t="s">
        <v>112</v>
      </c>
      <c r="C228" s="17" t="s">
        <v>117</v>
      </c>
      <c r="D228" s="42">
        <v>1277</v>
      </c>
      <c r="E228" s="52">
        <v>0</v>
      </c>
      <c r="F228" s="52">
        <v>1276.903</v>
      </c>
      <c r="G228" s="52">
        <v>0</v>
      </c>
    </row>
    <row r="229" spans="1:7" ht="22.5" customHeight="1">
      <c r="A229" s="12"/>
      <c r="B229" s="16" t="s">
        <v>362</v>
      </c>
      <c r="C229" s="17" t="s">
        <v>23</v>
      </c>
      <c r="D229" s="42">
        <f>D230</f>
        <v>399</v>
      </c>
      <c r="E229" s="42">
        <f>E230</f>
        <v>399</v>
      </c>
      <c r="F229" s="42">
        <f>F230</f>
        <v>399</v>
      </c>
      <c r="G229" s="42">
        <f>G230</f>
        <v>399</v>
      </c>
    </row>
    <row r="230" spans="1:7" ht="22.5" customHeight="1">
      <c r="A230" s="12"/>
      <c r="B230" s="26" t="s">
        <v>112</v>
      </c>
      <c r="C230" s="17" t="s">
        <v>18</v>
      </c>
      <c r="D230" s="42">
        <v>399</v>
      </c>
      <c r="E230" s="52">
        <v>399</v>
      </c>
      <c r="F230" s="52">
        <v>399</v>
      </c>
      <c r="G230" s="52">
        <v>399</v>
      </c>
    </row>
    <row r="231" spans="1:7" ht="19.5" customHeight="1">
      <c r="A231" s="70"/>
      <c r="B231" s="71" t="s">
        <v>334</v>
      </c>
      <c r="C231" s="72" t="s">
        <v>269</v>
      </c>
      <c r="D231" s="39">
        <f>D232+D251</f>
        <v>26382.18984</v>
      </c>
      <c r="E231" s="39">
        <f>E232+E251</f>
        <v>25332.19484</v>
      </c>
      <c r="F231" s="39">
        <f>F232+F251</f>
        <v>15247.6244</v>
      </c>
      <c r="G231" s="39">
        <f>G232+G251</f>
        <v>14927.57563</v>
      </c>
    </row>
    <row r="232" spans="1:7" ht="21" customHeight="1">
      <c r="A232" s="12"/>
      <c r="B232" s="13" t="s">
        <v>335</v>
      </c>
      <c r="C232" s="31" t="s">
        <v>336</v>
      </c>
      <c r="D232" s="39">
        <f>D233+D235++D237+D239+D241+D244+D245+D247+D249</f>
        <v>19007.18984</v>
      </c>
      <c r="E232" s="39">
        <f>E233+E235++E237+E239+E241+E244+E245+E247+E249</f>
        <v>18037.19484</v>
      </c>
      <c r="F232" s="39">
        <f>F233+F235++F237+F239+F241+F244+F245+F247+F249</f>
        <v>11916.12077</v>
      </c>
      <c r="G232" s="39">
        <f>G233+G235++G237+G239+G241+G244+G245+G247+G249</f>
        <v>11626.071999999998</v>
      </c>
    </row>
    <row r="233" spans="1:7" ht="20.25" customHeight="1">
      <c r="A233" s="73"/>
      <c r="B233" s="74" t="s">
        <v>337</v>
      </c>
      <c r="C233" s="17" t="s">
        <v>338</v>
      </c>
      <c r="D233" s="60">
        <f>D234</f>
        <v>64</v>
      </c>
      <c r="E233" s="60">
        <f>E234</f>
        <v>0</v>
      </c>
      <c r="F233" s="60">
        <f>F234</f>
        <v>39.16546</v>
      </c>
      <c r="G233" s="60">
        <f>G234</f>
        <v>0</v>
      </c>
    </row>
    <row r="234" spans="1:7" ht="24" customHeight="1">
      <c r="A234" s="73"/>
      <c r="B234" s="74" t="s">
        <v>176</v>
      </c>
      <c r="C234" s="17" t="s">
        <v>177</v>
      </c>
      <c r="D234" s="60">
        <v>64</v>
      </c>
      <c r="E234" s="52">
        <v>0</v>
      </c>
      <c r="F234" s="52">
        <v>39.16546</v>
      </c>
      <c r="G234" s="52">
        <v>0</v>
      </c>
    </row>
    <row r="235" spans="1:7" ht="44.25" customHeight="1">
      <c r="A235" s="73"/>
      <c r="B235" s="91" t="s">
        <v>102</v>
      </c>
      <c r="C235" s="17" t="s">
        <v>103</v>
      </c>
      <c r="D235" s="60">
        <f>D236</f>
        <v>425.88</v>
      </c>
      <c r="E235" s="60">
        <f>E236</f>
        <v>425.284</v>
      </c>
      <c r="F235" s="60">
        <f>F236</f>
        <v>0</v>
      </c>
      <c r="G235" s="60">
        <f>G236</f>
        <v>0</v>
      </c>
    </row>
    <row r="236" spans="1:7" ht="32.25" customHeight="1">
      <c r="A236" s="73"/>
      <c r="B236" s="74" t="s">
        <v>105</v>
      </c>
      <c r="C236" s="17" t="s">
        <v>104</v>
      </c>
      <c r="D236" s="60">
        <v>425.88</v>
      </c>
      <c r="E236" s="52">
        <v>425.284</v>
      </c>
      <c r="F236" s="52">
        <v>0</v>
      </c>
      <c r="G236" s="52">
        <v>0</v>
      </c>
    </row>
    <row r="237" spans="1:7" ht="33" customHeight="1">
      <c r="A237" s="73"/>
      <c r="B237" s="74" t="s">
        <v>182</v>
      </c>
      <c r="C237" s="17" t="s">
        <v>183</v>
      </c>
      <c r="D237" s="60">
        <f>D238</f>
        <v>1753.291</v>
      </c>
      <c r="E237" s="60">
        <f>E238</f>
        <v>1753.291</v>
      </c>
      <c r="F237" s="60">
        <f>F238</f>
        <v>641.136</v>
      </c>
      <c r="G237" s="60">
        <f>G238</f>
        <v>641.136</v>
      </c>
    </row>
    <row r="238" spans="1:7" ht="32.25" customHeight="1">
      <c r="A238" s="73"/>
      <c r="B238" s="74" t="s">
        <v>105</v>
      </c>
      <c r="C238" s="17" t="s">
        <v>184</v>
      </c>
      <c r="D238" s="60">
        <v>1753.291</v>
      </c>
      <c r="E238" s="52">
        <v>1753.291</v>
      </c>
      <c r="F238" s="52">
        <v>641.136</v>
      </c>
      <c r="G238" s="52">
        <v>641.136</v>
      </c>
    </row>
    <row r="239" spans="1:7" ht="35.25" customHeight="1">
      <c r="A239" s="73"/>
      <c r="B239" s="26" t="s">
        <v>368</v>
      </c>
      <c r="C239" s="17" t="s">
        <v>366</v>
      </c>
      <c r="D239" s="60">
        <f>D240</f>
        <v>3191.76</v>
      </c>
      <c r="E239" s="60">
        <f>E240</f>
        <v>3191.76</v>
      </c>
      <c r="F239" s="60">
        <f>F240</f>
        <v>2127.84</v>
      </c>
      <c r="G239" s="60">
        <f>G240</f>
        <v>2127.84</v>
      </c>
    </row>
    <row r="240" spans="1:7" ht="24" customHeight="1">
      <c r="A240" s="73"/>
      <c r="B240" s="74" t="s">
        <v>121</v>
      </c>
      <c r="C240" s="17" t="s">
        <v>367</v>
      </c>
      <c r="D240" s="60">
        <v>3191.76</v>
      </c>
      <c r="E240" s="52">
        <v>3191.76</v>
      </c>
      <c r="F240" s="52">
        <v>2127.84</v>
      </c>
      <c r="G240" s="52">
        <v>2127.84</v>
      </c>
    </row>
    <row r="241" spans="1:7" ht="36.75" customHeight="1">
      <c r="A241" s="73"/>
      <c r="B241" s="74" t="s">
        <v>34</v>
      </c>
      <c r="C241" s="17" t="s">
        <v>163</v>
      </c>
      <c r="D241" s="45">
        <f>D242</f>
        <v>706.637</v>
      </c>
      <c r="E241" s="45">
        <f>E242</f>
        <v>0</v>
      </c>
      <c r="F241" s="45">
        <f>F242</f>
        <v>202.12131</v>
      </c>
      <c r="G241" s="45">
        <f>G242</f>
        <v>0</v>
      </c>
    </row>
    <row r="242" spans="1:7" ht="32.25" customHeight="1">
      <c r="A242" s="73"/>
      <c r="B242" s="74" t="s">
        <v>105</v>
      </c>
      <c r="C242" s="17" t="s">
        <v>136</v>
      </c>
      <c r="D242" s="45">
        <v>706.637</v>
      </c>
      <c r="E242" s="45">
        <v>0</v>
      </c>
      <c r="F242" s="45">
        <v>202.12131</v>
      </c>
      <c r="G242" s="45">
        <v>0</v>
      </c>
    </row>
    <row r="243" spans="1:7" ht="48.75" customHeight="1">
      <c r="A243" s="73"/>
      <c r="B243" s="88" t="s">
        <v>146</v>
      </c>
      <c r="C243" s="17" t="s">
        <v>144</v>
      </c>
      <c r="D243" s="45">
        <f>D244</f>
        <v>150</v>
      </c>
      <c r="E243" s="45">
        <f>E244</f>
        <v>0</v>
      </c>
      <c r="F243" s="45">
        <f>F244</f>
        <v>0</v>
      </c>
      <c r="G243" s="45">
        <f>G244</f>
        <v>0</v>
      </c>
    </row>
    <row r="244" spans="1:7" ht="35.25" customHeight="1">
      <c r="A244" s="73"/>
      <c r="B244" s="74" t="s">
        <v>105</v>
      </c>
      <c r="C244" s="17" t="s">
        <v>145</v>
      </c>
      <c r="D244" s="45">
        <v>150</v>
      </c>
      <c r="E244" s="52">
        <v>0</v>
      </c>
      <c r="F244" s="52">
        <v>0</v>
      </c>
      <c r="G244" s="52">
        <v>0</v>
      </c>
    </row>
    <row r="245" spans="1:7" ht="80.25" customHeight="1">
      <c r="A245" s="73"/>
      <c r="B245" s="83" t="s">
        <v>45</v>
      </c>
      <c r="C245" s="17" t="s">
        <v>323</v>
      </c>
      <c r="D245" s="60">
        <f>D246</f>
        <v>11652.84</v>
      </c>
      <c r="E245" s="52">
        <f>E246</f>
        <v>11606.4</v>
      </c>
      <c r="F245" s="52">
        <f>F246</f>
        <v>8156.988</v>
      </c>
      <c r="G245" s="52">
        <f>G246</f>
        <v>8110.548</v>
      </c>
    </row>
    <row r="246" spans="1:7" ht="17.25" customHeight="1">
      <c r="A246" s="73"/>
      <c r="B246" s="74" t="s">
        <v>121</v>
      </c>
      <c r="C246" s="17" t="s">
        <v>324</v>
      </c>
      <c r="D246" s="60">
        <v>11652.84</v>
      </c>
      <c r="E246" s="52">
        <v>11606.4</v>
      </c>
      <c r="F246" s="52">
        <v>8156.988</v>
      </c>
      <c r="G246" s="52">
        <v>8110.548</v>
      </c>
    </row>
    <row r="247" spans="1:7" ht="65.25" customHeight="1">
      <c r="A247" s="73"/>
      <c r="B247" s="83" t="s">
        <v>192</v>
      </c>
      <c r="C247" s="17" t="s">
        <v>325</v>
      </c>
      <c r="D247" s="60">
        <f>D248</f>
        <v>582.642</v>
      </c>
      <c r="E247" s="60">
        <f>E248</f>
        <v>580.32</v>
      </c>
      <c r="F247" s="60">
        <f>F248</f>
        <v>582.642</v>
      </c>
      <c r="G247" s="60">
        <f>G248</f>
        <v>580.32</v>
      </c>
    </row>
    <row r="248" spans="1:7" ht="19.5" customHeight="1">
      <c r="A248" s="73"/>
      <c r="B248" s="74" t="s">
        <v>121</v>
      </c>
      <c r="C248" s="17" t="s">
        <v>326</v>
      </c>
      <c r="D248" s="60">
        <v>582.642</v>
      </c>
      <c r="E248" s="52">
        <v>580.32</v>
      </c>
      <c r="F248" s="52">
        <v>582.642</v>
      </c>
      <c r="G248" s="52">
        <v>580.32</v>
      </c>
    </row>
    <row r="249" spans="1:7" ht="33" customHeight="1">
      <c r="A249" s="73"/>
      <c r="B249" s="16" t="s">
        <v>30</v>
      </c>
      <c r="C249" s="17" t="s">
        <v>29</v>
      </c>
      <c r="D249" s="60">
        <f>D250</f>
        <v>480.13984</v>
      </c>
      <c r="E249" s="60">
        <f>E250</f>
        <v>480.13984</v>
      </c>
      <c r="F249" s="60">
        <f>F250</f>
        <v>166.228</v>
      </c>
      <c r="G249" s="60">
        <f>G250</f>
        <v>166.228</v>
      </c>
    </row>
    <row r="250" spans="1:7" ht="33.75" customHeight="1">
      <c r="A250" s="73"/>
      <c r="B250" s="74" t="s">
        <v>105</v>
      </c>
      <c r="C250" s="17" t="s">
        <v>28</v>
      </c>
      <c r="D250" s="60">
        <v>480.13984</v>
      </c>
      <c r="E250" s="52">
        <v>480.13984</v>
      </c>
      <c r="F250" s="52">
        <v>166.228</v>
      </c>
      <c r="G250" s="52">
        <v>166.228</v>
      </c>
    </row>
    <row r="251" spans="1:7" ht="23.25" customHeight="1">
      <c r="A251" s="73"/>
      <c r="B251" s="46" t="s">
        <v>273</v>
      </c>
      <c r="C251" s="31" t="s">
        <v>274</v>
      </c>
      <c r="D251" s="61">
        <f>D254+D252</f>
        <v>7375</v>
      </c>
      <c r="E251" s="61">
        <f>E254+E252</f>
        <v>7295</v>
      </c>
      <c r="F251" s="61">
        <f>F254+F252</f>
        <v>3331.50363</v>
      </c>
      <c r="G251" s="61">
        <f>G254+G252</f>
        <v>3301.50363</v>
      </c>
    </row>
    <row r="252" spans="1:7" ht="33" customHeight="1">
      <c r="A252" s="73"/>
      <c r="B252" s="48" t="s">
        <v>159</v>
      </c>
      <c r="C252" s="17" t="s">
        <v>158</v>
      </c>
      <c r="D252" s="60">
        <f>D253</f>
        <v>80</v>
      </c>
      <c r="E252" s="60">
        <f>E253</f>
        <v>0</v>
      </c>
      <c r="F252" s="60">
        <f>F253</f>
        <v>30</v>
      </c>
      <c r="G252" s="60">
        <f>G253</f>
        <v>0</v>
      </c>
    </row>
    <row r="253" spans="1:7" ht="42" customHeight="1">
      <c r="A253" s="73"/>
      <c r="B253" s="26" t="s">
        <v>69</v>
      </c>
      <c r="C253" s="17" t="s">
        <v>137</v>
      </c>
      <c r="D253" s="60">
        <v>80</v>
      </c>
      <c r="E253" s="45">
        <v>0</v>
      </c>
      <c r="F253" s="45">
        <v>30</v>
      </c>
      <c r="G253" s="45">
        <v>0</v>
      </c>
    </row>
    <row r="254" spans="1:7" ht="65.25" customHeight="1">
      <c r="A254" s="73"/>
      <c r="B254" s="48" t="s">
        <v>339</v>
      </c>
      <c r="C254" s="17" t="s">
        <v>340</v>
      </c>
      <c r="D254" s="60">
        <f>D255+D256+D257+D258</f>
        <v>7295</v>
      </c>
      <c r="E254" s="60">
        <f>E255+E256+E257+E258</f>
        <v>7295</v>
      </c>
      <c r="F254" s="60">
        <f>F255+F256+F257+F258</f>
        <v>3301.50363</v>
      </c>
      <c r="G254" s="60">
        <f>G255+G256+G257+G258</f>
        <v>3301.50363</v>
      </c>
    </row>
    <row r="255" spans="1:7" ht="28.5" customHeight="1">
      <c r="A255" s="73"/>
      <c r="B255" s="26" t="s">
        <v>113</v>
      </c>
      <c r="C255" s="17" t="s">
        <v>138</v>
      </c>
      <c r="D255" s="60">
        <v>4573</v>
      </c>
      <c r="E255" s="45">
        <v>4573</v>
      </c>
      <c r="F255" s="45">
        <v>2297</v>
      </c>
      <c r="G255" s="45">
        <v>2297</v>
      </c>
    </row>
    <row r="256" spans="1:7" ht="30" customHeight="1">
      <c r="A256" s="73"/>
      <c r="B256" s="48" t="s">
        <v>64</v>
      </c>
      <c r="C256" s="17" t="s">
        <v>139</v>
      </c>
      <c r="D256" s="60">
        <v>2180.9</v>
      </c>
      <c r="E256" s="45">
        <v>2180.9</v>
      </c>
      <c r="F256" s="45">
        <v>820.559</v>
      </c>
      <c r="G256" s="45">
        <v>820.559</v>
      </c>
    </row>
    <row r="257" spans="1:7" ht="33.75" customHeight="1">
      <c r="A257" s="73"/>
      <c r="B257" s="26" t="s">
        <v>69</v>
      </c>
      <c r="C257" s="17" t="s">
        <v>140</v>
      </c>
      <c r="D257" s="60">
        <v>528.1</v>
      </c>
      <c r="E257" s="45">
        <v>528.1</v>
      </c>
      <c r="F257" s="45">
        <v>182.806</v>
      </c>
      <c r="G257" s="45">
        <v>182.806</v>
      </c>
    </row>
    <row r="258" spans="1:7" ht="33.75" customHeight="1">
      <c r="A258" s="73"/>
      <c r="B258" s="86" t="s">
        <v>71</v>
      </c>
      <c r="C258" s="17" t="s">
        <v>49</v>
      </c>
      <c r="D258" s="60">
        <v>13</v>
      </c>
      <c r="E258" s="45">
        <v>13</v>
      </c>
      <c r="F258" s="45">
        <v>1.13863</v>
      </c>
      <c r="G258" s="45">
        <v>1.13863</v>
      </c>
    </row>
    <row r="259" spans="1:7" ht="18.75" customHeight="1">
      <c r="A259" s="73"/>
      <c r="B259" s="46" t="s">
        <v>341</v>
      </c>
      <c r="C259" s="31" t="s">
        <v>193</v>
      </c>
      <c r="D259" s="67">
        <f>D260</f>
        <v>500</v>
      </c>
      <c r="E259" s="67">
        <f aca="true" t="shared" si="8" ref="E259:G261">E260</f>
        <v>0</v>
      </c>
      <c r="F259" s="67">
        <f t="shared" si="8"/>
        <v>149.72</v>
      </c>
      <c r="G259" s="67">
        <f t="shared" si="8"/>
        <v>0</v>
      </c>
    </row>
    <row r="260" spans="1:7" ht="29.25" customHeight="1">
      <c r="A260" s="73"/>
      <c r="B260" s="48" t="s">
        <v>342</v>
      </c>
      <c r="C260" s="17" t="s">
        <v>194</v>
      </c>
      <c r="D260" s="41">
        <f>D261</f>
        <v>500</v>
      </c>
      <c r="E260" s="41">
        <f t="shared" si="8"/>
        <v>0</v>
      </c>
      <c r="F260" s="41">
        <f t="shared" si="8"/>
        <v>149.72</v>
      </c>
      <c r="G260" s="41">
        <f t="shared" si="8"/>
        <v>0</v>
      </c>
    </row>
    <row r="261" spans="1:7" ht="21" customHeight="1">
      <c r="A261" s="73"/>
      <c r="B261" s="48" t="s">
        <v>195</v>
      </c>
      <c r="C261" s="17" t="s">
        <v>196</v>
      </c>
      <c r="D261" s="41">
        <f>D262</f>
        <v>500</v>
      </c>
      <c r="E261" s="41">
        <f t="shared" si="8"/>
        <v>0</v>
      </c>
      <c r="F261" s="41">
        <f t="shared" si="8"/>
        <v>149.72</v>
      </c>
      <c r="G261" s="41">
        <f t="shared" si="8"/>
        <v>0</v>
      </c>
    </row>
    <row r="262" spans="1:7" ht="14.25" customHeight="1">
      <c r="A262" s="73"/>
      <c r="B262" s="75" t="s">
        <v>358</v>
      </c>
      <c r="C262" s="17" t="s">
        <v>357</v>
      </c>
      <c r="D262" s="41">
        <v>500</v>
      </c>
      <c r="E262" s="42">
        <v>0</v>
      </c>
      <c r="F262" s="42">
        <v>149.72</v>
      </c>
      <c r="G262" s="42">
        <v>0</v>
      </c>
    </row>
    <row r="263" spans="1:7" ht="45" customHeight="1">
      <c r="A263" s="73"/>
      <c r="B263" s="13" t="s">
        <v>343</v>
      </c>
      <c r="C263" s="31" t="s">
        <v>344</v>
      </c>
      <c r="D263" s="15">
        <f>D264+D266+D268</f>
        <v>15452</v>
      </c>
      <c r="E263" s="15">
        <f>E264+E266+E268</f>
        <v>442</v>
      </c>
      <c r="F263" s="15">
        <f>F264+F266+F268</f>
        <v>7564.688</v>
      </c>
      <c r="G263" s="15">
        <f>G264+G266+G268</f>
        <v>222</v>
      </c>
    </row>
    <row r="264" spans="1:7" ht="16.5" customHeight="1">
      <c r="A264" s="73"/>
      <c r="B264" s="16" t="s">
        <v>345</v>
      </c>
      <c r="C264" s="17" t="s">
        <v>346</v>
      </c>
      <c r="D264" s="18">
        <f>D265</f>
        <v>14500</v>
      </c>
      <c r="E264" s="18">
        <f>E265</f>
        <v>0</v>
      </c>
      <c r="F264" s="18">
        <f>F265</f>
        <v>7181.175</v>
      </c>
      <c r="G264" s="18">
        <f>G265</f>
        <v>0</v>
      </c>
    </row>
    <row r="265" spans="1:7" ht="24.75" customHeight="1">
      <c r="A265" s="73"/>
      <c r="B265" s="16" t="s">
        <v>190</v>
      </c>
      <c r="C265" s="17" t="s">
        <v>141</v>
      </c>
      <c r="D265" s="60">
        <v>14500</v>
      </c>
      <c r="E265" s="52">
        <v>0</v>
      </c>
      <c r="F265" s="52">
        <v>7181.175</v>
      </c>
      <c r="G265" s="52">
        <v>0</v>
      </c>
    </row>
    <row r="266" spans="1:7" ht="24.75" customHeight="1">
      <c r="A266" s="73"/>
      <c r="B266" s="87" t="s">
        <v>134</v>
      </c>
      <c r="C266" s="17" t="s">
        <v>288</v>
      </c>
      <c r="D266" s="60">
        <f>D267</f>
        <v>510</v>
      </c>
      <c r="E266" s="60">
        <f>E267</f>
        <v>0</v>
      </c>
      <c r="F266" s="60">
        <f>F267</f>
        <v>161.513</v>
      </c>
      <c r="G266" s="60">
        <f>G267</f>
        <v>0</v>
      </c>
    </row>
    <row r="267" spans="1:7" ht="24.75" customHeight="1">
      <c r="A267" s="73"/>
      <c r="B267" s="16" t="s">
        <v>190</v>
      </c>
      <c r="C267" s="17" t="s">
        <v>142</v>
      </c>
      <c r="D267" s="60">
        <v>510</v>
      </c>
      <c r="E267" s="52">
        <v>0</v>
      </c>
      <c r="F267" s="52">
        <v>161.513</v>
      </c>
      <c r="G267" s="52">
        <v>0</v>
      </c>
    </row>
    <row r="268" spans="1:7" ht="18" customHeight="1">
      <c r="A268" s="73"/>
      <c r="B268" s="48" t="s">
        <v>143</v>
      </c>
      <c r="C268" s="17" t="s">
        <v>238</v>
      </c>
      <c r="D268" s="60">
        <f>D269</f>
        <v>442</v>
      </c>
      <c r="E268" s="60">
        <f>E269</f>
        <v>442</v>
      </c>
      <c r="F268" s="60">
        <f>F269</f>
        <v>222</v>
      </c>
      <c r="G268" s="60">
        <f>G269</f>
        <v>222</v>
      </c>
    </row>
    <row r="269" spans="1:7" ht="18" customHeight="1">
      <c r="A269" s="73"/>
      <c r="B269" s="16" t="s">
        <v>190</v>
      </c>
      <c r="C269" s="17" t="s">
        <v>239</v>
      </c>
      <c r="D269" s="60">
        <v>442</v>
      </c>
      <c r="E269" s="60">
        <v>442</v>
      </c>
      <c r="F269" s="60">
        <v>222</v>
      </c>
      <c r="G269" s="60">
        <v>222</v>
      </c>
    </row>
    <row r="270" spans="1:7" ht="18" customHeight="1">
      <c r="A270" s="73"/>
      <c r="B270" s="13" t="s">
        <v>231</v>
      </c>
      <c r="C270" s="31" t="s">
        <v>229</v>
      </c>
      <c r="D270" s="61">
        <f>D272</f>
        <v>500</v>
      </c>
      <c r="E270" s="61">
        <f>E272</f>
        <v>0</v>
      </c>
      <c r="F270" s="61">
        <f>F272</f>
        <v>46.261</v>
      </c>
      <c r="G270" s="61">
        <f>G272</f>
        <v>0</v>
      </c>
    </row>
    <row r="271" spans="1:7" ht="18" customHeight="1">
      <c r="A271" s="73"/>
      <c r="B271" s="16" t="s">
        <v>134</v>
      </c>
      <c r="C271" s="17" t="s">
        <v>101</v>
      </c>
      <c r="D271" s="60">
        <v>500</v>
      </c>
      <c r="E271" s="60">
        <v>0</v>
      </c>
      <c r="F271" s="60">
        <v>46</v>
      </c>
      <c r="G271" s="60">
        <v>0</v>
      </c>
    </row>
    <row r="272" spans="1:7" ht="18" customHeight="1">
      <c r="A272" s="73"/>
      <c r="B272" s="16" t="s">
        <v>190</v>
      </c>
      <c r="C272" s="17" t="s">
        <v>230</v>
      </c>
      <c r="D272" s="60">
        <v>500</v>
      </c>
      <c r="E272" s="60">
        <v>0</v>
      </c>
      <c r="F272" s="60">
        <v>46.261</v>
      </c>
      <c r="G272" s="60">
        <v>0</v>
      </c>
    </row>
    <row r="273" spans="1:7" ht="15.75">
      <c r="A273" s="73"/>
      <c r="B273" s="68" t="s">
        <v>350</v>
      </c>
      <c r="C273" s="68"/>
      <c r="D273" s="76">
        <f>D10+D142+D200+D180</f>
        <v>267561.57684</v>
      </c>
      <c r="E273" s="76">
        <f>E10+E142+E200+E180</f>
        <v>169209.49584000002</v>
      </c>
      <c r="F273" s="76">
        <f>F10+F142+F200+F180</f>
        <v>110874.50240000001</v>
      </c>
      <c r="G273" s="76">
        <f>G10+G142+G200+G180</f>
        <v>62239.03163</v>
      </c>
    </row>
    <row r="275" spans="3:5" ht="12.75">
      <c r="C275" s="96" t="s">
        <v>224</v>
      </c>
      <c r="D275" s="96"/>
      <c r="E275" s="96"/>
    </row>
    <row r="276" spans="3:5" ht="12.75">
      <c r="C276" s="96" t="s">
        <v>224</v>
      </c>
      <c r="D276" s="96"/>
      <c r="E276" s="96"/>
    </row>
  </sheetData>
  <sheetProtection/>
  <mergeCells count="9">
    <mergeCell ref="A6:A8"/>
    <mergeCell ref="B6:B8"/>
    <mergeCell ref="C6:C8"/>
    <mergeCell ref="D6:E7"/>
    <mergeCell ref="C275:E275"/>
    <mergeCell ref="C276:E276"/>
    <mergeCell ref="B3:G3"/>
    <mergeCell ref="F6:G7"/>
    <mergeCell ref="F5:G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2014-06-19T07:30:20Z</cp:lastPrinted>
  <dcterms:created xsi:type="dcterms:W3CDTF">2012-06-29T13:01:44Z</dcterms:created>
  <dcterms:modified xsi:type="dcterms:W3CDTF">2014-07-08T10:49:03Z</dcterms:modified>
  <cp:category/>
  <cp:version/>
  <cp:contentType/>
  <cp:contentStatus/>
</cp:coreProperties>
</file>